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2090" windowHeight="8625" tabRatio="657" activeTab="0"/>
  </bookViews>
  <sheets>
    <sheet name="текст" sheetId="1" r:id="rId1"/>
    <sheet name="прил 1 источники" sheetId="2" r:id="rId2"/>
    <sheet name="прил 2 доходы" sheetId="3" r:id="rId3"/>
    <sheet name="прил 3 РП" sheetId="4" r:id="rId4"/>
    <sheet name="прил 4 ведом" sheetId="5" r:id="rId5"/>
    <sheet name="прил 5 программы" sheetId="6" r:id="rId6"/>
  </sheets>
  <definedNames/>
  <calcPr fullCalcOnLoad="1"/>
</workbook>
</file>

<file path=xl/sharedStrings.xml><?xml version="1.0" encoding="utf-8"?>
<sst xmlns="http://schemas.openxmlformats.org/spreadsheetml/2006/main" count="712" uniqueCount="305">
  <si>
    <t>0140000000</t>
  </si>
  <si>
    <t>0140082060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</si>
  <si>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"Прочие мероприятия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</si>
  <si>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Подпрограмма "Прочие мероприятия Захаровского сельсовета" </t>
  </si>
  <si>
    <t>810 2 02 30000 00 0000 150</t>
  </si>
  <si>
    <t>810 2 02 30024 00 0000 150</t>
  </si>
  <si>
    <t>810 2 02 30024 10 0000 150</t>
  </si>
  <si>
    <t>810 2 02 30024 10 4901 150</t>
  </si>
  <si>
    <t>810 2 02 35118 00 0000 150</t>
  </si>
  <si>
    <t>810 2 02 35118 10 0000 150</t>
  </si>
  <si>
    <t>000 2 02 40000 00 0000 150</t>
  </si>
  <si>
    <t>810 2 02 49999 00 0000 150</t>
  </si>
  <si>
    <t>810 2 02 49999 10 0000 150</t>
  </si>
  <si>
    <t>810 2 02 49999 10 0002 150</t>
  </si>
  <si>
    <t>Наименование кода классификации доходов бюджета</t>
  </si>
  <si>
    <t>ВСЕГО</t>
  </si>
  <si>
    <t>120</t>
  </si>
  <si>
    <t>Закупки товаров, работ и услуг для государственных (муниципальных) нужд</t>
  </si>
  <si>
    <t>200</t>
  </si>
  <si>
    <t>Расходы на выплату персоналу в целях обеспечения выполнения функций государственными (муниципальными) органами, казеными учреждениями, органами управления государственными внебюджетными фондами</t>
  </si>
  <si>
    <t>Иные закупки товаров, работ и услуг для обеспечения государственных (муниципальных) нужд</t>
  </si>
  <si>
    <t>240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</si>
  <si>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статьяи 227, 227.1 и 228 Налогового кодекса Российской Федерации</t>
  </si>
  <si>
    <t>Наименование кода группы,подгруппы,статьи, вида источника финансирования дефицита бюджета,кода классификации операций сектора государственного управления,относящихся к источникам финансирования дефицитов бюджетов Российской Федерации</t>
  </si>
  <si>
    <r>
      <t xml:space="preserve">                                                                                                                                                                                                                                 </t>
    </r>
    <r>
      <rPr>
        <b/>
        <sz val="10"/>
        <rFont val="Times New Roman"/>
        <family val="1"/>
      </rPr>
      <t>Приложение 4</t>
    </r>
  </si>
  <si>
    <t>Итого источников внутреннего финансирования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</si>
  <si>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</si>
  <si>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</si>
  <si>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</si>
  <si>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</si>
  <si>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</si>
  <si>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</si>
  <si>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870</t>
  </si>
  <si>
    <t>Резервные средства</t>
  </si>
  <si>
    <t>100</t>
  </si>
  <si>
    <t>850</t>
  </si>
  <si>
    <t>Уплата налогов, сборов и иных платежей</t>
  </si>
  <si>
    <t>№ строки</t>
  </si>
  <si>
    <t xml:space="preserve">                                                                                                                                                                                                                                               (рублей)</t>
  </si>
  <si>
    <t>Код бюджетной классификации</t>
  </si>
  <si>
    <t>000 1 00 00000 00 0000 000</t>
  </si>
  <si>
    <t>НАЛОГОВЫЕ И НЕНАЛОГОВЫЕ ДОХОДЫ</t>
  </si>
  <si>
    <t>182 1 01 00000 00 0000 000</t>
  </si>
  <si>
    <t>НАЛОГИ НА ПРИБЫЛЬ, ДОХОДЫ</t>
  </si>
  <si>
    <t>182 1 01 02000 01 0000 110</t>
  </si>
  <si>
    <t>Налог на доходы физических лиц</t>
  </si>
  <si>
    <t>182 1 06 00000 00 0000 000</t>
  </si>
  <si>
    <t>182 1 06 06040 00 0000 110</t>
  </si>
  <si>
    <t>Земельный налог с физических лиц</t>
  </si>
  <si>
    <t>182 1 06 06043 10 0000 110</t>
  </si>
  <si>
    <t>Земельный налог с физических лиц, обладающих земельным участком, расположенным в границах сельских   поселений</t>
  </si>
  <si>
    <t>ИТОГО:</t>
  </si>
  <si>
    <t>Код
строки</t>
  </si>
  <si>
    <t>Наименование показателя</t>
  </si>
  <si>
    <t>Код по бюджетной классификации Российской Федерации</t>
  </si>
  <si>
    <t>раздел подраздел</t>
  </si>
  <si>
    <t>целевая статья</t>
  </si>
  <si>
    <t>вида расходов</t>
  </si>
  <si>
    <t xml:space="preserve">Общегосударственные вопросы                                                          </t>
  </si>
  <si>
    <t>Непрограмные расходы на функционирование высшего должностного лица муниципального образования</t>
  </si>
  <si>
    <t>Функционирование Главы сельского совета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</si>
  <si>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</si>
  <si>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</si>
  <si>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t>
  </si>
  <si>
    <t>Закупка товаров, работ и услуг для государственных (муниципальных) нужд</t>
  </si>
  <si>
    <t>Другие вопросы в области национальной безопасности и правоохранительной деятельности</t>
  </si>
  <si>
    <t>0130000000</t>
  </si>
  <si>
    <t xml:space="preserve">Культура, кинематография </t>
  </si>
  <si>
    <t>Межбюджетные трансферты</t>
  </si>
  <si>
    <t>540</t>
  </si>
  <si>
    <t>Итого:</t>
  </si>
  <si>
    <t>000 1 08 00000 00 0000 000</t>
  </si>
  <si>
    <t>ГОСУДАРСТВЕННАЯ ПОШЛИНА</t>
  </si>
  <si>
    <t>000 2 00 00000 00 0000 000</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</si>
  <si>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</si>
  <si>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</si>
  <si>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</si>
  <si>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t>
  </si>
  <si>
    <t>0100</t>
  </si>
  <si>
    <t>0400</t>
  </si>
  <si>
    <t>9100000000</t>
  </si>
  <si>
    <t>0110000000</t>
  </si>
  <si>
    <t>0100000000</t>
  </si>
  <si>
    <t>0102</t>
  </si>
  <si>
    <t>0104</t>
  </si>
  <si>
    <t>0111</t>
  </si>
  <si>
    <t>0113</t>
  </si>
  <si>
    <t>0200</t>
  </si>
  <si>
    <t>0203</t>
  </si>
  <si>
    <t>0300</t>
  </si>
  <si>
    <t>0409</t>
  </si>
  <si>
    <t>0500</t>
  </si>
  <si>
    <t>0503</t>
  </si>
  <si>
    <t>0800</t>
  </si>
  <si>
    <t>0801</t>
  </si>
  <si>
    <t>8110051180</t>
  </si>
  <si>
    <t>Раздел-подраздел</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</si>
  <si>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</si>
  <si>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</si>
  <si>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</si>
  <si>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</si>
  <si>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182 1 01 02010 01 0000 110</t>
  </si>
  <si>
    <t>НАЛОГИ НА ИМУЩЕСТВО</t>
  </si>
  <si>
    <t>182 1 06 06000 00 0000 110</t>
  </si>
  <si>
    <t>Земельный налог</t>
  </si>
  <si>
    <t>Национальная экономика</t>
  </si>
  <si>
    <t>500</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</si>
  <si>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</si>
  <si>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</si>
  <si>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</si>
  <si>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</si>
  <si>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Жилищно-коммунальное хозяйство</t>
  </si>
  <si>
    <t>Благоустройство</t>
  </si>
  <si>
    <t>Культура</t>
  </si>
  <si>
    <t>Наименование показателя бюджетной классификации</t>
  </si>
  <si>
    <t>Код ведомства</t>
  </si>
  <si>
    <t>Функционирование высшего должностного лица  субъекта Российской Федерации и муниципального образования</t>
  </si>
  <si>
    <t>Наименование главных распорядителей и наименование показателей бюджетной классификации</t>
  </si>
  <si>
    <t>Целевая статья</t>
  </si>
  <si>
    <t>Вид расходов</t>
  </si>
  <si>
    <t>Условно утвержденные расходы</t>
  </si>
  <si>
    <t>Дорожное хозяйство (дорожные фонды)</t>
  </si>
  <si>
    <t>000 1 03 00000 00 0000 000</t>
  </si>
  <si>
    <t>000 1 03 02000 01 0000 110</t>
  </si>
  <si>
    <t>100 1 03 02230 01 0000 110</t>
  </si>
  <si>
    <t>100 1 03 02240 01 0000 110</t>
  </si>
  <si>
    <t>100 1 03 02250 01 0000 110</t>
  </si>
  <si>
    <t>100 1 03 02260 01 0000 110</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</si>
  <si>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</si>
  <si>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</si>
  <si>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</si>
  <si>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</si>
  <si>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</si>
  <si>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</si>
  <si>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</si>
  <si>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</si>
  <si>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остатков денежных средств бюджетов поселений</t>
  </si>
  <si>
    <t>(рублей)</t>
  </si>
  <si>
    <t>№  строки</t>
  </si>
  <si>
    <t>Код</t>
  </si>
  <si>
    <t>Непрограммные расходы на функционирование  высшего должностного лица муниципального образования</t>
  </si>
  <si>
    <t>Функционирование главы сельского Совета</t>
  </si>
  <si>
    <t>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t>
  </si>
  <si>
    <t>Расходы на выплату персоналу государственных (муниципальных) органов</t>
  </si>
  <si>
    <t>Непрограммные расходы отдельных органов местного самоуправления</t>
  </si>
  <si>
    <t>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t>
  </si>
  <si>
    <t>Иные бюджетные ассигнования</t>
  </si>
  <si>
    <t>800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</si>
  <si>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</si>
  <si>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Земельный налог с организаций</t>
  </si>
  <si>
    <t>182 1 06 06030 00 0000 110</t>
  </si>
  <si>
    <t>182 1 06 06033 10 0000 110</t>
  </si>
  <si>
    <t>Земельный налог с организаций, обладающих земельным участком, расположенным в границах сельских поселений</t>
  </si>
  <si>
    <t>810 01 05 00 00 00 0000 000</t>
  </si>
  <si>
    <t>810 01 05 00 00 00 0000 500</t>
  </si>
  <si>
    <t>810 01 05 02 00 00 0000 500</t>
  </si>
  <si>
    <t>810 01 05 02 01 00 0000 510</t>
  </si>
  <si>
    <t>810 01 05 02 01 10 0000 510</t>
  </si>
  <si>
    <t>810 01 05 00 00 00 0000 600</t>
  </si>
  <si>
    <t>810 01 05 02 00 00 0000 600</t>
  </si>
  <si>
    <t>810 01 05 02 01 00 0000 610</t>
  </si>
  <si>
    <t>810 01 05 02 01 10 0000 610</t>
  </si>
  <si>
    <t xml:space="preserve">           Красноярский край Казачинский район</t>
  </si>
  <si>
    <t xml:space="preserve">                Глава Захаровского сельсовета:                                                        Розе Т.А.     </t>
  </si>
  <si>
    <t>810 1 08 04000 01 0000 110</t>
  </si>
  <si>
    <t>810 2 02 00000 00 0000 000</t>
  </si>
  <si>
    <t>0110081010</t>
  </si>
  <si>
    <t>0130082020</t>
  </si>
  <si>
    <t xml:space="preserve">Администрация Захаровского сельсовета  Казачинского района Красноярского края                                                      </t>
  </si>
  <si>
    <t>Функционирование администрации Захаровского сельсовета</t>
  </si>
  <si>
    <t>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t>
  </si>
  <si>
    <t xml:space="preserve">Муниципальная программа Захаровского сельсовета "Создание безопасных и комфортных условий для проживания на территории Захаровского сельсовета" </t>
  </si>
  <si>
    <t xml:space="preserve">Подпрограмма "Благоустройство территории Захаровского сельсовета" </t>
  </si>
  <si>
    <t>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t>
  </si>
  <si>
    <t>Подпрограмма "Обеспечение безопасности жителей Захаровского сельсовета"</t>
  </si>
  <si>
    <t>Обеспечение мероприятий по первичным мерам пожарной безопасности в рамках подпрограммы  "Обеспечение безопасности жителей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</si>
  <si>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 xml:space="preserve">Подпрограмма "Содержание автомобильных дорог общего пользования Захаровского сельсовета" </t>
  </si>
  <si>
    <t xml:space="preserve">Мероприятия на содержание автомобильных дорог общего пользования местного значения городских округов, городских и сельских поселений 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</si>
  <si>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Уличное освещение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</si>
  <si>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Подпрограмма  "Благоустройство  территории Захаровского сельсовета "</t>
  </si>
  <si>
    <t xml:space="preserve">Уличное освещение в рамках подпрограммы "Благоустройство  территории Захаровского сельсовета "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</si>
  <si>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</si>
  <si>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Содержание автомобильных дорог общего пользования местного значения городских округов, городских и сельских поселений 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</si>
  <si>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Осуществление первичного воинского учета на территориях,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t>
  </si>
  <si>
    <t>всего</t>
  </si>
  <si>
    <t>0120000000</t>
  </si>
  <si>
    <t>0120081020</t>
  </si>
  <si>
    <t>0120081090</t>
  </si>
  <si>
    <t>рублей</t>
  </si>
  <si>
    <t>Российская Федерация</t>
  </si>
  <si>
    <t xml:space="preserve">     Статья 8. Индексация заработной платы работников муниципальных учреждений</t>
  </si>
  <si>
    <t>0502</t>
  </si>
  <si>
    <t>0110083010</t>
  </si>
  <si>
    <t xml:space="preserve">Мероприятия в области организации водоснабжения населения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</si>
  <si>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Комунальное хозяйство</t>
  </si>
  <si>
    <t>810 1 08 04020 01 1000 110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</si>
  <si>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(перерасчеты, недоимка и задолженность по соответствующему платежу в том числе по отмененому)</t>
  </si>
  <si>
    <t>Коммунальное хозяйство</t>
  </si>
  <si>
    <t>Субвенции бюджетам сельских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</si>
  <si>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</si>
  <si>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Субвенции бюджетам бюджетной системы Российской Федерации</t>
  </si>
  <si>
    <t>Сумма на 2022 год</t>
  </si>
  <si>
    <t>Прочие межбюджетные трансферты, передаваемые бюджетам сельских поселений</t>
  </si>
  <si>
    <t>Прочие межбюджетные трансферты, передаваемые бюджетам</t>
  </si>
  <si>
    <t>Доходы бюджета поселения  2022 года</t>
  </si>
  <si>
    <t>Доходы бюджета поселения  2023 года</t>
  </si>
  <si>
    <t>Сумма на 2023 год</t>
  </si>
  <si>
    <t>810 2 02 10000 00 0000 150</t>
  </si>
  <si>
    <t>810 2 02 15001 00 0000 150</t>
  </si>
  <si>
    <t>810 2 02 15001 10 0000 150</t>
  </si>
  <si>
    <t>810 2 02 15001 10 0020 150</t>
  </si>
  <si>
    <t>810 2 02 15001 10 0030 150</t>
  </si>
  <si>
    <t>Дотации бюджетам бюджетной системы Российской Федерации</t>
  </si>
  <si>
    <t xml:space="preserve">Дотация на выравнивание  бюджетной обеспеченности </t>
  </si>
  <si>
    <t>Приложение № 1</t>
  </si>
  <si>
    <t>Дотация бюджетам сельских поселений на выравнивание  бюджетной обеспеченности (из районного бюджета за счет субвенции краевого бюджета)</t>
  </si>
  <si>
    <t>Дотации бюджетам сельских поселений на выравнивание бюджетной обеспеченности (из районного бюджета за счет собственных доходов районного бюджета)</t>
  </si>
  <si>
    <t>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t>
  </si>
  <si>
    <t>Доходы бюджета поселения на 2022 год и плановый период 2023-2024 годов</t>
  </si>
  <si>
    <t>Доходы бюджета поселения  2024 года</t>
  </si>
  <si>
    <t xml:space="preserve">    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2023-2024 годов </t>
  </si>
  <si>
    <t>Сумма на 2024 год</t>
  </si>
  <si>
    <t xml:space="preserve">    Статья 1. Основные характеристики бюджета поселения на 2022 год и плановый период 2023-2024 годов.</t>
  </si>
  <si>
    <t>Сумма на 2023год</t>
  </si>
  <si>
    <t xml:space="preserve">     1. Утвердить основные характеристики бюджета поселения на 2022 год :</t>
  </si>
  <si>
    <t xml:space="preserve">     3) дефицит бюджета поселения на 2023 год и 2024 год в сумме 0,00 рублей;</t>
  </si>
  <si>
    <t xml:space="preserve">    4) источники    внутреннего    финансирования дефицита (профицита) бюджета поселения на 2023 год и на 2024 год в сумме 0,00 рублей согласно приложению 1 к настоящему Решению.</t>
  </si>
  <si>
    <t xml:space="preserve">     Статья 2. Доходы бюджета поселения на 2022 год и плановый период 2023-2024 годов</t>
  </si>
  <si>
    <t xml:space="preserve">      Утвердить доходы  бюджета поселения на 2022 год и плановый период 2023-2024 годов согласно приложению 2 к настоящему Решению.</t>
  </si>
  <si>
    <t>Приложение № 2</t>
  </si>
  <si>
    <t xml:space="preserve">      Статья 3. Распределение на 2022 год и плановый период 2023-2024 годов расходов  бюджета поселения по бюджетной классификации Российской Федерации</t>
  </si>
  <si>
    <t xml:space="preserve">      1. Утвердить в пределах общего объема расходов бюджета поселения, установленного статьей 1 настоящего Решения:</t>
  </si>
  <si>
    <t>1) распределение бюджетных ассигнований по разделам и  подразделам бюджетной классификации расходов Российской Федерации  на 2022 год и плановый период 2023-2024 годов согласно приложению 3 к настоящему Решению;</t>
  </si>
  <si>
    <t>2) ведомственную структуру расходов бюджета поселения на 2022 год и плановый период 2023-2024 годов согласно приложению 4 к настоящему Решению.</t>
  </si>
  <si>
    <t>3) распределение бюджетных ассигнований по целевым статьям (муниципальным программам Захаровского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поселения на 2022 год и плановый период 2023-2024 годов согласно приложению 5 к настоящему Решению.</t>
  </si>
  <si>
    <r>
      <t xml:space="preserve"> </t>
    </r>
    <r>
      <rPr>
        <sz val="12"/>
        <rFont val="Times New Roman"/>
        <family val="1"/>
      </rPr>
      <t>в целях обеспечения условий формирования фонда оплаты труда муниципальных служащих Красноярского края, сопоставимых с условиями оплаты труда государственных гражданских служащих, внесены изменения в постановление № 512-п, в соответствии с которыми в 2022 году
предусмотрено увеличение предельного размера фонда оплаты труда (за исключением главы муниципального образования) на 10 процентов для выплаты премий.</t>
    </r>
  </si>
  <si>
    <t xml:space="preserve">      Настоящее Решение вступает в силу со дня его официального опубликования в периодическом  печатном  издании   «Ведомости органов  местного самоуправления Захаровского сельсовета»   и распространяет свое действие на правоотношения, возникшие с  01 января 2022 года.</t>
  </si>
  <si>
    <t xml:space="preserve">      Статья 11. Дорожный фонд Захаровского сельсовета</t>
  </si>
  <si>
    <t>Приложение № 3</t>
  </si>
  <si>
    <t xml:space="preserve">                                                                                                                        Приложение № 4</t>
  </si>
  <si>
    <t xml:space="preserve">                                                                                                                                                                                                 Приложение № 5</t>
  </si>
  <si>
    <t>1400</t>
  </si>
  <si>
    <t>1403</t>
  </si>
  <si>
    <t>МЕЖБЮДЖЕТНЫЕ ТРАНСФЕРТЫ ОБЩЕГО ХАРАКТЕРА БЮДЖЕТАМ БЮДЖЕТНОЙ СИСТЕМЫ РОССИЙСКОЙ ФЕДЕРАЦИИ</t>
  </si>
  <si>
    <t>Прочие межбюджетные трансферты общего характера</t>
  </si>
  <si>
    <t>Непрограммные раходы отдельных органов местного самоуправления</t>
  </si>
  <si>
    <t>Прочие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t>
  </si>
  <si>
    <t>8100000000</t>
  </si>
  <si>
    <t>8110000000</t>
  </si>
  <si>
    <t>8110082080</t>
  </si>
  <si>
    <t xml:space="preserve"> РЕШЕНИЕ</t>
  </si>
  <si>
    <t xml:space="preserve">     Статья 6. Индексация размеров денежного вознаграждения выборных должностных лиц, осуществляющих свои полномочия на постоянной основе, членов выборных органов местного самоуправления, и должностных окладов по должностям муниципальной службы</t>
  </si>
  <si>
    <t>Прочие межбюджетные трансферты, передаваемые бюджетам сельских поселений (на поддержку мер по обеспечению сбалансированности бюджетов)</t>
  </si>
  <si>
    <t>Дотации бюджетам сельских поселений на выравнивание бюджетной обеспеченности из бюджета субъекта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</si>
  <si>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</si>
  <si>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</si>
  <si>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 xml:space="preserve">Источники внутреннего финансирования дефицита (профицита) бюджета поселения в 2022 году и плановом периоде 2023-2024 годов     </t>
  </si>
  <si>
    <t>Ведомственная структура расходов бюджета поселения на 2022 год и плановый период 2023-2024 годов</t>
  </si>
  <si>
    <t xml:space="preserve">        Распределение бюджетных ассигнований по целевым статьям (муниципальным программам Захаровского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поселения на 2022 год и плановый период 2023-2024 годов</t>
  </si>
  <si>
    <t>к  решению схода граждан Захаровского сельсовета</t>
  </si>
  <si>
    <t xml:space="preserve">  от 29 декабря 2021г . № 16-61</t>
  </si>
  <si>
    <t xml:space="preserve">           сход граждан Захаровского сельсовета</t>
  </si>
  <si>
    <t xml:space="preserve">  от 30 июня 2022г . № 21-89</t>
  </si>
  <si>
    <t xml:space="preserve">     1) прогнозируемый общий объем доходов бюджета поселения в сумме 4 136 774,00 рубля;                                                                               </t>
  </si>
  <si>
    <t xml:space="preserve">     2) общий объем расходов бюджета поселения в сумме 4 149 478,72 рублей;                                                                                                                                                                                                                            </t>
  </si>
  <si>
    <t xml:space="preserve">     3) дефицит бюджета поселения в сумме 12704,72 рубля;</t>
  </si>
  <si>
    <t xml:space="preserve">    4) источники    внутреннего    финансирования дефицита (профицита) бюджета поселения в сумме 12704,72 рубля приложению 1 к настоящему Решению.</t>
  </si>
  <si>
    <t xml:space="preserve">    О внесении изменений в решение «О бюджете Захаровского сельсовета на 2022 год и плановый период 2023-2024 годов»</t>
  </si>
  <si>
    <t>Статья 1.Внести  в Решение схода граждан Захаровского сельсовета от 29 декабря 2021 года №16-61 «О бюджете Захаровского сельсовета на 2022 год и плановый период 2023-2024 годов»  следующие изменения</t>
  </si>
  <si>
    <t xml:space="preserve">    2)  Статью 2  изложить в следующей редакции:</t>
  </si>
  <si>
    <t>810 2 02 49999 10 7508 150</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</si>
  <si>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</si>
  <si>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810 2 02 49999 10 7412 150</t>
  </si>
  <si>
    <t>Прочие межбюджетные трансферты, передаваемые бюджетам сельских поселений (на обеспечение первичных мер пожарной безопасности)</t>
  </si>
  <si>
    <t xml:space="preserve">     1) прогнозируемый общий объем доходов бюджета поселения  на 2023 год в сумме 4 093 811,00 рублей и на 2024 год в сумме 4 040 628,00 рублей;                                                                               </t>
  </si>
  <si>
    <t>Приложение № 4</t>
  </si>
  <si>
    <t>Обеспечение расходов на содержание автомобильных дорог общего пользования местного значения за счет средств дорожного фонда Красноярского края,в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</si>
  <si>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Закупка товаров, работ и услуг для обеспечения государственных (муниципальных) нужд</t>
  </si>
  <si>
    <t>01200S5080</t>
  </si>
  <si>
    <t>0310</t>
  </si>
  <si>
    <t>01300S4120</t>
  </si>
  <si>
    <t>Обеспечение первичных мер пожарной безопасности за счет средств бюджета поселения в рамках подпрограммы "Обеспечение безопасности жителей Захаровского сельсовета"муниципальной программы Захаровского сельсовета "Создание безопасных и комфортных условий для проживания на территории Захаровского сельсовета"</t>
  </si>
  <si>
    <t>Обеспечение мероприятий по первичным мерам пожарной безопасности в рамках подпрограммы "Обеспечение безопасности жителей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</si>
  <si>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</si>
  <si>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</si>
  <si>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Муниципальная программа Захаровского сельсовета «Создание безопасных и комфортных условий для проживания на территории Захаровского сельсовета»</t>
  </si>
  <si>
    <t>Подпрограмма "Благоустройство территории Захаровского сельсовета "</t>
  </si>
  <si>
    <t>Мероприятия в области занятости населения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</si>
  <si>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</si>
  <si>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0110081060</t>
  </si>
  <si>
    <t>0000000000</t>
  </si>
  <si>
    <t>ОБЩЕГОСУДАРСТВЕННЫЕ ВОПРОСЫ</t>
  </si>
  <si>
    <t>Приложение № 5</t>
  </si>
  <si>
    <t xml:space="preserve">     2) общий объем расходов бюджета поселения на 2023 год в сумме  4 093 811,00 рублей, в том числе условно утвержденные расходы в сумме 102 345,28 рублей и на 2024 год в сумме 4 040 628,00 рублей, в том числе условно утвержденные расходы в сумме 202 031,40 рубль;                                                                                                                                                                                                                              </t>
  </si>
  <si>
    <t xml:space="preserve">  Размеры денежного вознаграждения выборных должностных лиц, осуществляющих свои полномочия на постоянной основе, членов выборных органов местного самоуправления, и должностных окладов по должностям муниципальной службы, проиндексированные в 2009, 2011 ,2012, 2013, 2015, 2016, 2018, 2019, 2020 годах увеличиваются (индексируются), на коэффицент, равный 1;                                                                                                                                                          в 2022 году с 01.07.2022 года увеличение на 8,6%,  в плановом периоде 2023-2024 годов коэффициент равный 1; </t>
  </si>
  <si>
    <t xml:space="preserve">  Заработная плата работников муниципальных казенных, бюджетных и автономных учреждений за исключением заработной платы отдельных категорий работников,увеличичение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увеличивается (индексируется): в 2022 году на 8,6 процентов с 1 июля 2022 года; в плановом периоде 2023 - 2024 годов на коэффициент, равный 1.
       </t>
  </si>
  <si>
    <t xml:space="preserve">    Утвердить объем бюджетных ассигнований дорожного фонда Администрации Захаровского сельсовета  на 2022 год в сумме 186188,77 рублей, на 2023 год в сумме 107 700,00 рублей, на 2024 год в сумме 110 700,00 рублей.</t>
  </si>
  <si>
    <r>
      <t xml:space="preserve">   Статья 3. </t>
    </r>
    <r>
      <rPr>
        <sz val="12"/>
        <rFont val="Times New Roman"/>
        <family val="1"/>
      </rPr>
      <t>Статью 3  изложить в следующей редакции:</t>
    </r>
  </si>
  <si>
    <r>
      <t xml:space="preserve">Статья 4. </t>
    </r>
    <r>
      <rPr>
        <sz val="12"/>
        <rFont val="Times New Roman"/>
        <family val="1"/>
      </rPr>
      <t xml:space="preserve"> Статью 6  изложить в следующей редакции:</t>
    </r>
  </si>
  <si>
    <r>
      <t xml:space="preserve">    Статья 5. </t>
    </r>
    <r>
      <rPr>
        <sz val="12"/>
        <rFont val="Times New Roman"/>
        <family val="1"/>
      </rPr>
      <t xml:space="preserve"> Статью 8  изложить в следующей редакции:</t>
    </r>
  </si>
  <si>
    <r>
      <t xml:space="preserve">   Статья 1.</t>
    </r>
    <r>
      <rPr>
        <sz val="12"/>
        <rFont val="Times New Roman"/>
        <family val="1"/>
      </rPr>
      <t>Статью 1 изложить в следующей редакции:</t>
    </r>
  </si>
  <si>
    <r>
      <t xml:space="preserve"> Статья 6.  </t>
    </r>
    <r>
      <rPr>
        <sz val="12"/>
        <rFont val="Times New Roman"/>
        <family val="1"/>
      </rPr>
      <t>Статью 11 изложить в следующей редакции:</t>
    </r>
  </si>
  <si>
    <t xml:space="preserve"> Статья 6. Вступление решения в силу.</t>
  </si>
  <si>
    <t>"30"июня 2022г                             с.Захаровка                                                                   № 21-89</t>
  </si>
  <si>
    <t>Статья 2. Статью 2 изложить в следующей редакции: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</si>
</sst>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_р_._-;\-* #,##0_р_._-;_-* &quot;-&quot;??_р_._-;_-@_-"/>
    <numFmt numFmtId="177" formatCode="0.0"/>
    <numFmt numFmtId="178" formatCode="_-* #,##0.0_р_._-;\-* #,##0.0_р_._-;_-* &quot;-&quot;??_р_._-;_-@_-"/>
    <numFmt numFmtId="179" formatCode="0000000000"/>
    <numFmt numFmtId="180" formatCode="?"/>
    <numFmt numFmtId="181" formatCode="#,##0.0"/>
  </numFmts>
  <fonts count="52">
    <font>
      <sz val="10"/>
      <name val="Arial Cyr"/>
      <family val="0"/>
    </font>
    <font>
      <sz val="12"/>
      <name val="Times New Roman"/>
      <family val="1"/>
    </font>
    <font>
      <b/>
      <sz val="12"/>
      <name val="Times New Roman"/>
      <family val="1"/>
    </font>
    <font>
      <sz val="11"/>
      <name val="Times New Roman"/>
      <family val="1"/>
    </font>
    <font>
      <b/>
      <sz val="11"/>
      <name val="Times New Roman"/>
      <family val="1"/>
    </font>
    <font>
      <sz val="11"/>
      <name val="Arial Cyr"/>
      <family val="0"/>
    </font>
    <font>
      <sz val="10"/>
      <name val="Times New Roman"/>
      <family val="1"/>
    </font>
    <font>
      <b/>
      <sz val="10"/>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2"/>
      <name val="Arial Cyr"/>
      <family val="0"/>
    </font>
    <font>
      <b/>
      <sz val="10"/>
      <name val="Arial Cyr"/>
      <family val="0"/>
    </font>
    <font>
      <b/>
      <sz val="12"/>
      <name val="Arial Cyr"/>
      <family val="0"/>
    </font>
    <font>
      <sz val="8"/>
      <color indexed="8"/>
      <name val="Calibri"/>
      <family val="2"/>
    </font>
    <font>
      <b/>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47">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theme="5" tint="0.7999500036239624"/>
        <bgColor indexed="64"/>
      </patternFill>
    </fill>
    <fill>
      <patternFill patternType="solid">
        <fgColor indexed="45"/>
        <bgColor indexed="64"/>
      </patternFill>
    </fill>
    <fill>
      <patternFill patternType="solid">
        <fgColor theme="6" tint="0.7999500036239624"/>
        <bgColor indexed="64"/>
      </patternFill>
    </fill>
    <fill>
      <patternFill patternType="solid">
        <fgColor indexed="42"/>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theme="8" tint="0.7999799847602844"/>
        <bgColor indexed="64"/>
      </patternFill>
    </fill>
    <fill>
      <patternFill patternType="solid">
        <fgColor theme="9" tint="0.799950003623962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4" tint="0.5999900102615356"/>
        <bgColor indexed="64"/>
      </patternFill>
    </fill>
    <fill>
      <patternFill patternType="solid">
        <fgColor theme="5" tint="0.5999600291252136"/>
        <bgColor indexed="64"/>
      </patternFill>
    </fill>
    <fill>
      <patternFill patternType="solid">
        <fgColor theme="5" tint="0.5999900102615356"/>
        <bgColor indexed="64"/>
      </patternFill>
    </fill>
    <fill>
      <patternFill patternType="solid">
        <fgColor theme="6"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7" tint="0.5999900102615356"/>
        <bgColor indexed="64"/>
      </patternFill>
    </fill>
    <fill>
      <patternFill patternType="solid">
        <fgColor theme="8" tint="0.5999600291252136"/>
        <bgColor indexed="64"/>
      </patternFill>
    </fill>
    <fill>
      <patternFill patternType="solid">
        <fgColor theme="8" tint="0.5999900102615356"/>
        <bgColor indexed="64"/>
      </patternFill>
    </fill>
    <fill>
      <patternFill patternType="solid">
        <fgColor theme="9" tint="0.599960029125213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medium"/>
      <top style="hair"/>
      <bottom style="hair"/>
    </border>
    <border>
      <left style="thin"/>
      <right style="medium"/>
      <top/>
      <bottom style="hair"/>
    </border>
    <border>
      <left style="thin"/>
      <right style="thin"/>
      <top style="thin"/>
      <bottom>
        <color indexed="63"/>
      </bottom>
    </border>
    <border>
      <left style="hair"/>
      <right style="hair"/>
      <top style="hair"/>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1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0" borderId="1" applyNumberFormat="0" applyAlignment="0" applyProtection="0"/>
    <xf numFmtId="0" fontId="36" fillId="40" borderId="1" applyNumberFormat="0" applyAlignment="0" applyProtection="0"/>
    <xf numFmtId="0" fontId="37" fillId="41" borderId="2" applyNumberFormat="0" applyAlignment="0" applyProtection="0"/>
    <xf numFmtId="0" fontId="37" fillId="41" borderId="2" applyNumberFormat="0" applyAlignment="0" applyProtection="0"/>
    <xf numFmtId="0" fontId="38" fillId="41" borderId="1" applyNumberFormat="0" applyAlignment="0" applyProtection="0"/>
    <xf numFmtId="0" fontId="38" fillId="41"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2" fillId="0" borderId="7" applyNumberFormat="0" applyFill="0" applyAlignment="0" applyProtection="0"/>
    <xf numFmtId="0" fontId="43" fillId="42" borderId="8" applyNumberFormat="0" applyAlignment="0" applyProtection="0"/>
    <xf numFmtId="0" fontId="43" fillId="42" borderId="8"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43" borderId="0" applyNumberFormat="0" applyBorder="0" applyAlignment="0" applyProtection="0"/>
    <xf numFmtId="0" fontId="45" fillId="43" borderId="0" applyNumberFormat="0" applyBorder="0" applyAlignment="0" applyProtection="0"/>
    <xf numFmtId="0" fontId="0" fillId="0" borderId="0">
      <alignment/>
      <protection/>
    </xf>
    <xf numFmtId="0" fontId="15" fillId="0" borderId="0">
      <alignment/>
      <protection/>
    </xf>
    <xf numFmtId="0" fontId="0" fillId="0" borderId="0">
      <alignment/>
      <protection/>
    </xf>
    <xf numFmtId="0" fontId="11" fillId="0" borderId="0">
      <alignment/>
      <protection/>
    </xf>
    <xf numFmtId="0" fontId="10" fillId="0" borderId="0" applyNumberFormat="0" applyFill="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45" borderId="9" applyNumberFormat="0" applyFont="0" applyAlignment="0" applyProtection="0"/>
    <xf numFmtId="0" fontId="0" fillId="45"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8" fillId="0" borderId="10"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46" borderId="0" applyNumberFormat="0" applyBorder="0" applyAlignment="0" applyProtection="0"/>
    <xf numFmtId="0" fontId="50" fillId="46" borderId="0" applyNumberFormat="0" applyBorder="0" applyAlignment="0" applyProtection="0"/>
  </cellStyleXfs>
  <cellXfs count="123">
    <xf numFmtId="0" fontId="0" fillId="0" borderId="0" xfId="0" applyAlignment="1">
      <alignment/>
    </xf>
    <xf numFmtId="0" fontId="6" fillId="0" borderId="0" xfId="0" applyFont="1" applyAlignment="1">
      <alignment/>
    </xf>
    <xf numFmtId="0" fontId="12" fillId="0" borderId="0" xfId="0" applyFont="1" applyFill="1" applyAlignment="1">
      <alignment/>
    </xf>
    <xf numFmtId="0" fontId="2" fillId="0" borderId="0" xfId="0" applyFont="1" applyFill="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justify" vertical="top" wrapText="1"/>
    </xf>
    <xf numFmtId="0" fontId="1" fillId="0" borderId="0" xfId="0" applyFont="1" applyFill="1" applyAlignment="1">
      <alignment horizontal="left" vertical="top" wrapText="1"/>
    </xf>
    <xf numFmtId="0" fontId="2" fillId="0" borderId="0" xfId="0" applyFont="1" applyFill="1" applyAlignment="1">
      <alignment horizontal="justify" vertical="top"/>
    </xf>
    <xf numFmtId="0" fontId="1" fillId="0" borderId="0" xfId="0" applyFont="1" applyFill="1" applyAlignment="1">
      <alignment horizontal="justify" vertical="top"/>
    </xf>
    <xf numFmtId="0" fontId="1" fillId="0" borderId="0" xfId="0" applyFont="1" applyFill="1" applyAlignment="1">
      <alignment horizontal="justify" vertical="top" wrapText="1"/>
    </xf>
    <xf numFmtId="0" fontId="1" fillId="0" borderId="0" xfId="0" applyNumberFormat="1" applyFont="1" applyFill="1" applyAlignment="1">
      <alignment horizontal="justify" vertical="top"/>
    </xf>
    <xf numFmtId="0" fontId="1" fillId="0" borderId="0" xfId="0" applyFont="1" applyFill="1" applyAlignment="1">
      <alignment vertical="top"/>
    </xf>
    <xf numFmtId="0" fontId="2" fillId="0" borderId="0" xfId="0" applyFont="1" applyFill="1" applyAlignment="1">
      <alignment vertical="top"/>
    </xf>
    <xf numFmtId="0" fontId="1" fillId="0" borderId="0" xfId="0" applyFont="1" applyFill="1" applyAlignment="1">
      <alignment horizontal="center" vertical="top"/>
    </xf>
    <xf numFmtId="0" fontId="12" fillId="0" borderId="0" xfId="0" applyFont="1" applyFill="1" applyAlignment="1">
      <alignment vertical="top"/>
    </xf>
    <xf numFmtId="0" fontId="2" fillId="0" borderId="0" xfId="0" applyNumberFormat="1" applyFont="1" applyFill="1" applyAlignment="1">
      <alignment horizontal="justify"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1" fillId="0" borderId="0" xfId="0" applyFont="1" applyFill="1" applyAlignment="1">
      <alignment horizontal="justify"/>
    </xf>
    <xf numFmtId="0" fontId="14"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wrapText="1"/>
    </xf>
    <xf numFmtId="0" fontId="6" fillId="0" borderId="0" xfId="0" applyFont="1" applyFill="1" applyAlignment="1">
      <alignment horizontal="center" vertical="top"/>
    </xf>
    <xf numFmtId="0" fontId="6" fillId="0" borderId="11" xfId="0" applyFont="1" applyFill="1" applyBorder="1" applyAlignment="1">
      <alignment horizontal="center" vertical="center" wrapText="1"/>
    </xf>
    <xf numFmtId="0" fontId="0" fillId="0" borderId="0" xfId="0" applyFill="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wrapText="1"/>
    </xf>
    <xf numFmtId="49" fontId="6" fillId="0" borderId="11" xfId="0" applyNumberFormat="1" applyFont="1" applyFill="1" applyBorder="1" applyAlignment="1">
      <alignment horizontal="center" vertical="center" wrapText="1"/>
    </xf>
    <xf numFmtId="179" fontId="6"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4" fontId="3" fillId="0" borderId="11" xfId="0" applyNumberFormat="1" applyFont="1" applyFill="1" applyBorder="1" applyAlignment="1">
      <alignment horizontal="center" vertical="center" wrapText="1"/>
    </xf>
    <xf numFmtId="4" fontId="6" fillId="0" borderId="0" xfId="0" applyNumberFormat="1" applyFont="1" applyFill="1" applyAlignment="1">
      <alignment/>
    </xf>
    <xf numFmtId="0" fontId="7" fillId="0" borderId="0" xfId="0" applyFont="1" applyFill="1" applyAlignment="1">
      <alignment horizontal="right"/>
    </xf>
    <xf numFmtId="49" fontId="0" fillId="0" borderId="0" xfId="0" applyNumberFormat="1" applyFill="1" applyAlignment="1">
      <alignment/>
    </xf>
    <xf numFmtId="0" fontId="6" fillId="0" borderId="11" xfId="0" applyFont="1" applyFill="1" applyBorder="1" applyAlignment="1">
      <alignment vertical="top" wrapText="1"/>
    </xf>
    <xf numFmtId="4" fontId="6" fillId="0" borderId="11" xfId="0" applyNumberFormat="1" applyFont="1" applyFill="1" applyBorder="1" applyAlignment="1">
      <alignment horizontal="center" vertical="center" wrapText="1"/>
    </xf>
    <xf numFmtId="0" fontId="6" fillId="0" borderId="11" xfId="0" applyFont="1" applyFill="1" applyBorder="1" applyAlignment="1">
      <alignment wrapText="1"/>
    </xf>
    <xf numFmtId="4" fontId="6" fillId="0" borderId="11" xfId="104" applyNumberFormat="1" applyFont="1" applyFill="1" applyBorder="1" applyAlignment="1">
      <alignment horizontal="center" vertical="center" wrapText="1"/>
    </xf>
    <xf numFmtId="0" fontId="7" fillId="0" borderId="11" xfId="0" applyFont="1" applyFill="1" applyBorder="1" applyAlignment="1">
      <alignment vertical="top" wrapText="1"/>
    </xf>
    <xf numFmtId="179"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0" fontId="13" fillId="0" borderId="0" xfId="0" applyFont="1" applyFill="1" applyAlignment="1">
      <alignment/>
    </xf>
    <xf numFmtId="0" fontId="7" fillId="0" borderId="0" xfId="0" applyFont="1" applyFill="1" applyAlignment="1">
      <alignment/>
    </xf>
    <xf numFmtId="0" fontId="6" fillId="0" borderId="11" xfId="0" applyFont="1" applyFill="1" applyBorder="1" applyAlignment="1">
      <alignment horizontal="center" vertical="top" wrapText="1"/>
    </xf>
    <xf numFmtId="4" fontId="6" fillId="0" borderId="12"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0" xfId="0" applyFont="1" applyFill="1" applyAlignment="1">
      <alignment horizontal="center" vertical="center" wrapText="1"/>
    </xf>
    <xf numFmtId="0" fontId="2" fillId="0" borderId="0" xfId="0" applyFont="1" applyFill="1" applyAlignment="1">
      <alignment horizontal="right"/>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top" wrapText="1"/>
    </xf>
    <xf numFmtId="49"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4" fontId="0" fillId="0" borderId="0" xfId="0" applyNumberFormat="1" applyFill="1" applyAlignment="1">
      <alignment/>
    </xf>
    <xf numFmtId="0" fontId="6" fillId="0" borderId="14" xfId="0" applyFont="1" applyFill="1" applyBorder="1" applyAlignment="1">
      <alignment horizontal="center" vertical="center" wrapText="1"/>
    </xf>
    <xf numFmtId="0" fontId="7" fillId="0" borderId="11" xfId="0" applyFont="1" applyFill="1" applyBorder="1" applyAlignment="1">
      <alignment vertical="center" wrapText="1"/>
    </xf>
    <xf numFmtId="0" fontId="6" fillId="0" borderId="11" xfId="0" applyFont="1" applyFill="1" applyBorder="1" applyAlignment="1">
      <alignment horizontal="justify" vertical="center" wrapText="1"/>
    </xf>
    <xf numFmtId="0" fontId="6" fillId="0" borderId="13" xfId="0" applyFont="1" applyFill="1" applyBorder="1" applyAlignment="1">
      <alignment vertical="center" wrapText="1"/>
    </xf>
    <xf numFmtId="2" fontId="3" fillId="0" borderId="11" xfId="0" applyNumberFormat="1" applyFont="1" applyFill="1" applyBorder="1" applyAlignment="1">
      <alignment vertical="top" wrapText="1"/>
    </xf>
    <xf numFmtId="0" fontId="3" fillId="0" borderId="11" xfId="0" applyFont="1" applyFill="1" applyBorder="1" applyAlignment="1">
      <alignment wrapText="1"/>
    </xf>
    <xf numFmtId="0" fontId="4" fillId="0" borderId="15" xfId="0" applyFont="1" applyFill="1" applyBorder="1" applyAlignment="1">
      <alignment/>
    </xf>
    <xf numFmtId="0" fontId="3" fillId="0" borderId="0" xfId="0" applyFont="1" applyFill="1" applyAlignment="1">
      <alignment/>
    </xf>
    <xf numFmtId="0" fontId="4" fillId="0" borderId="15" xfId="0" applyFont="1" applyFill="1" applyBorder="1" applyAlignment="1">
      <alignment horizontal="center"/>
    </xf>
    <xf numFmtId="0" fontId="3" fillId="0" borderId="11" xfId="0" applyFont="1" applyFill="1" applyBorder="1" applyAlignment="1">
      <alignment horizontal="center" vertical="center"/>
    </xf>
    <xf numFmtId="0" fontId="3" fillId="0" borderId="11" xfId="0" applyFont="1" applyFill="1" applyBorder="1" applyAlignment="1">
      <alignment vertical="center" wrapText="1"/>
    </xf>
    <xf numFmtId="4" fontId="3" fillId="0" borderId="11" xfId="104" applyNumberFormat="1" applyFont="1" applyFill="1" applyBorder="1" applyAlignment="1">
      <alignment vertical="center" wrapText="1"/>
    </xf>
    <xf numFmtId="4" fontId="3" fillId="0" borderId="11" xfId="0" applyNumberFormat="1" applyFont="1" applyFill="1" applyBorder="1" applyAlignment="1">
      <alignment vertical="center" wrapText="1"/>
    </xf>
    <xf numFmtId="0" fontId="3" fillId="0" borderId="11" xfId="91" applyFont="1" applyFill="1" applyBorder="1" applyAlignment="1">
      <alignment vertical="center" wrapText="1"/>
      <protection/>
    </xf>
    <xf numFmtId="49" fontId="3" fillId="0" borderId="11" xfId="88" applyNumberFormat="1" applyFont="1" applyFill="1" applyBorder="1" applyAlignment="1">
      <alignment horizontal="center" vertical="center" wrapText="1"/>
      <protection/>
    </xf>
    <xf numFmtId="2" fontId="3" fillId="0" borderId="11" xfId="91" applyNumberFormat="1" applyFont="1" applyFill="1" applyBorder="1" applyAlignment="1">
      <alignment vertical="center" wrapText="1"/>
      <protection/>
    </xf>
    <xf numFmtId="2" fontId="3" fillId="0" borderId="11" xfId="0" applyNumberFormat="1" applyFont="1" applyFill="1" applyBorder="1" applyAlignment="1">
      <alignment vertical="center" wrapText="1"/>
    </xf>
    <xf numFmtId="4" fontId="3" fillId="0" borderId="11" xfId="0" applyNumberFormat="1" applyFont="1" applyFill="1" applyBorder="1" applyAlignment="1">
      <alignment/>
    </xf>
    <xf numFmtId="0" fontId="3" fillId="0" borderId="0" xfId="0" applyFont="1" applyFill="1" applyAlignment="1">
      <alignment horizontal="center"/>
    </xf>
    <xf numFmtId="4" fontId="3" fillId="0" borderId="0" xfId="0" applyNumberFormat="1" applyFont="1" applyFill="1" applyAlignment="1">
      <alignment horizontal="center" vertical="center" wrapText="1"/>
    </xf>
    <xf numFmtId="180" fontId="3" fillId="0" borderId="16" xfId="0" applyNumberFormat="1" applyFont="1" applyFill="1" applyBorder="1" applyAlignment="1">
      <alignment horizontal="left" wrapText="1"/>
    </xf>
    <xf numFmtId="49" fontId="3" fillId="0" borderId="16" xfId="0" applyNumberFormat="1" applyFont="1" applyBorder="1" applyAlignment="1">
      <alignment horizontal="left" wrapText="1"/>
    </xf>
    <xf numFmtId="49" fontId="6" fillId="0" borderId="0" xfId="0" applyNumberFormat="1" applyFont="1" applyFill="1" applyAlignment="1">
      <alignment horizontal="center"/>
    </xf>
    <xf numFmtId="49" fontId="6" fillId="0" borderId="0" xfId="0" applyNumberFormat="1" applyFont="1" applyFill="1" applyAlignment="1">
      <alignment horizontal="center" vertical="top"/>
    </xf>
    <xf numFmtId="49" fontId="4" fillId="0" borderId="15" xfId="0" applyNumberFormat="1" applyFont="1" applyFill="1" applyBorder="1" applyAlignment="1">
      <alignment horizontal="center"/>
    </xf>
    <xf numFmtId="49" fontId="3" fillId="0" borderId="11" xfId="0" applyNumberFormat="1" applyFont="1" applyFill="1" applyBorder="1" applyAlignment="1">
      <alignment horizontal="center" vertical="center"/>
    </xf>
    <xf numFmtId="49" fontId="3" fillId="0" borderId="0" xfId="0" applyNumberFormat="1" applyFont="1" applyFill="1" applyAlignment="1">
      <alignment horizontal="center"/>
    </xf>
    <xf numFmtId="49" fontId="0" fillId="0" borderId="0" xfId="0" applyNumberFormat="1" applyFill="1" applyAlignment="1">
      <alignment horizontal="center"/>
    </xf>
    <xf numFmtId="0" fontId="51" fillId="0" borderId="11" xfId="90" applyNumberFormat="1" applyFont="1" applyFill="1" applyBorder="1" applyAlignment="1" quotePrefix="1">
      <alignment horizontal="left" vertical="top" wrapText="1"/>
      <protection/>
    </xf>
    <xf numFmtId="0" fontId="51" fillId="0" borderId="11" xfId="90" applyNumberFormat="1" applyFont="1" applyFill="1" applyBorder="1" applyAlignment="1" quotePrefix="1">
      <alignment horizontal="left" vertical="top" wrapText="1"/>
      <protection/>
    </xf>
    <xf numFmtId="0" fontId="3" fillId="0" borderId="11" xfId="0" applyFont="1" applyFill="1"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lignment horizontal="center"/>
    </xf>
    <xf numFmtId="4" fontId="3" fillId="0" borderId="11" xfId="0" applyNumberFormat="1" applyFont="1" applyFill="1" applyBorder="1" applyAlignment="1">
      <alignment horizontal="center" wrapText="1"/>
    </xf>
    <xf numFmtId="0" fontId="0" fillId="0" borderId="0" xfId="0" applyFill="1" applyAlignment="1">
      <alignment horizontal="right"/>
    </xf>
    <xf numFmtId="0" fontId="5" fillId="0" borderId="0" xfId="0" applyFont="1" applyFill="1" applyAlignment="1">
      <alignment/>
    </xf>
    <xf numFmtId="0" fontId="6" fillId="0" borderId="0" xfId="0" applyFont="1" applyFill="1" applyAlignment="1">
      <alignment/>
    </xf>
    <xf numFmtId="180" fontId="8" fillId="0" borderId="16" xfId="0" applyNumberFormat="1" applyFont="1" applyBorder="1" applyAlignment="1">
      <alignment horizontal="left" wrapText="1"/>
    </xf>
    <xf numFmtId="49" fontId="8" fillId="0" borderId="16" xfId="0" applyNumberFormat="1" applyFont="1" applyBorder="1" applyAlignment="1">
      <alignment horizontal="left" wrapText="1"/>
    </xf>
    <xf numFmtId="49" fontId="16" fillId="0" borderId="17" xfId="0" applyNumberFormat="1" applyFont="1" applyBorder="1" applyAlignment="1">
      <alignment horizontal="left" wrapText="1"/>
    </xf>
    <xf numFmtId="49" fontId="8" fillId="0" borderId="17" xfId="0" applyNumberFormat="1" applyFont="1" applyBorder="1" applyAlignment="1">
      <alignment horizontal="left" wrapText="1"/>
    </xf>
    <xf numFmtId="49" fontId="6" fillId="0" borderId="18" xfId="0" applyNumberFormat="1" applyFont="1" applyFill="1" applyBorder="1" applyAlignment="1">
      <alignment horizontal="center" vertical="center" wrapText="1"/>
    </xf>
    <xf numFmtId="4" fontId="8" fillId="0" borderId="19"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0" fontId="6" fillId="0" borderId="0" xfId="0" applyFont="1" applyFill="1" applyAlignment="1">
      <alignment horizontal="right"/>
    </xf>
    <xf numFmtId="0" fontId="7" fillId="0" borderId="11" xfId="0" applyFont="1" applyFill="1" applyBorder="1" applyAlignment="1">
      <alignment horizontal="center" vertical="top" wrapText="1"/>
    </xf>
    <xf numFmtId="0" fontId="6" fillId="0" borderId="15" xfId="0" applyFont="1" applyFill="1" applyBorder="1" applyAlignment="1">
      <alignment horizontal="right"/>
    </xf>
    <xf numFmtId="0" fontId="6" fillId="0" borderId="11" xfId="0" applyFont="1" applyFill="1" applyBorder="1" applyAlignment="1">
      <alignment vertical="top" wrapText="1"/>
    </xf>
    <xf numFmtId="0" fontId="6" fillId="0" borderId="11" xfId="0" applyFont="1" applyFill="1" applyBorder="1" applyAlignment="1">
      <alignment horizontal="center" vertical="center" wrapText="1"/>
    </xf>
    <xf numFmtId="0" fontId="7" fillId="0" borderId="0" xfId="0" applyFont="1" applyFill="1" applyAlignment="1">
      <alignment horizontal="center"/>
    </xf>
    <xf numFmtId="0" fontId="1" fillId="0" borderId="15" xfId="0" applyFont="1" applyFill="1" applyBorder="1" applyAlignment="1">
      <alignment horizontal="right"/>
    </xf>
    <xf numFmtId="0" fontId="3" fillId="0" borderId="11" xfId="0" applyFont="1" applyFill="1" applyBorder="1" applyAlignment="1">
      <alignment vertical="top" wrapText="1"/>
    </xf>
    <xf numFmtId="0" fontId="6" fillId="0" borderId="0" xfId="0" applyFont="1" applyAlignment="1">
      <alignment horizontal="right"/>
    </xf>
    <xf numFmtId="0" fontId="2" fillId="0" borderId="0" xfId="0" applyFont="1" applyFill="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right"/>
    </xf>
    <xf numFmtId="0" fontId="7" fillId="0" borderId="0" xfId="0" applyFont="1" applyFill="1" applyAlignment="1">
      <alignment horizontal="center" vertical="center" wrapText="1"/>
    </xf>
    <xf numFmtId="0" fontId="6" fillId="0" borderId="15" xfId="0" applyFont="1" applyFill="1" applyBorder="1" applyAlignment="1">
      <alignment horizontal="right" vertical="center" wrapText="1"/>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wrapText="1"/>
    </xf>
  </cellXfs>
  <cellStyles count="9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2 2" xfId="89"/>
    <cellStyle name="Обычный 3" xfId="90"/>
    <cellStyle name="Обычный_Лист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121"/>
  <sheetViews>
    <sheetView tabSelected="1" zoomScale="145" zoomScaleNormal="145" zoomScalePageLayoutView="0" workbookViewId="0" topLeftCell="A1">
      <selection activeCell="A12" sqref="A12"/>
    </sheetView>
  </sheetViews>
  <sheetFormatPr defaultColWidth="9.00390625" defaultRowHeight="12.75"/>
  <cols>
    <col min="1" max="1" width="98.875" style="14" customWidth="1"/>
    <col min="2" max="4" width="9.125" style="2" customWidth="1"/>
    <col min="5" max="5" width="11.00390625" style="2" customWidth="1"/>
    <col min="6" max="16384" width="9.125" style="2" customWidth="1"/>
  </cols>
  <sheetData>
    <row r="1" ht="15.75">
      <c r="A1" s="3" t="s">
        <v>189</v>
      </c>
    </row>
    <row r="2" ht="15.75">
      <c r="A2" s="3" t="s">
        <v>162</v>
      </c>
    </row>
    <row r="3" ht="15.75">
      <c r="A3" s="3" t="s">
        <v>261</v>
      </c>
    </row>
    <row r="4" ht="15.75">
      <c r="A4" s="3"/>
    </row>
    <row r="5" ht="15.75">
      <c r="A5" s="3"/>
    </row>
    <row r="6" ht="15.75">
      <c r="A6" s="3" t="s">
        <v>250</v>
      </c>
    </row>
    <row r="7" ht="15.75">
      <c r="A7" s="3"/>
    </row>
    <row r="8" ht="15.75">
      <c r="A8" s="3"/>
    </row>
    <row r="9" ht="15.75">
      <c r="A9" s="4" t="s">
        <v>303</v>
      </c>
    </row>
    <row r="10" ht="15.75">
      <c r="A10" s="4"/>
    </row>
    <row r="11" ht="31.5">
      <c r="A11" s="16" t="s">
        <v>267</v>
      </c>
    </row>
    <row r="12" ht="15.75">
      <c r="A12" s="16"/>
    </row>
    <row r="13" ht="47.25">
      <c r="A13" s="6" t="s">
        <v>268</v>
      </c>
    </row>
    <row r="14" s="19" customFormat="1" ht="15.75">
      <c r="A14" s="4" t="s">
        <v>300</v>
      </c>
    </row>
    <row r="15" ht="33.75" customHeight="1">
      <c r="A15" s="9" t="s">
        <v>222</v>
      </c>
    </row>
    <row r="16" ht="15.75">
      <c r="A16" s="9" t="s">
        <v>224</v>
      </c>
    </row>
    <row r="17" ht="18" customHeight="1">
      <c r="A17" s="9" t="s">
        <v>263</v>
      </c>
    </row>
    <row r="18" ht="15.75">
      <c r="A18" s="9" t="s">
        <v>264</v>
      </c>
    </row>
    <row r="19" ht="15.75">
      <c r="A19" s="9" t="s">
        <v>265</v>
      </c>
    </row>
    <row r="20" ht="31.5">
      <c r="A20" s="9" t="s">
        <v>266</v>
      </c>
    </row>
    <row r="21" ht="15.75">
      <c r="A21" s="9"/>
    </row>
    <row r="22" s="19" customFormat="1" ht="15.75">
      <c r="A22" s="4" t="s">
        <v>304</v>
      </c>
    </row>
    <row r="23" ht="33" customHeight="1">
      <c r="A23" s="9" t="s">
        <v>274</v>
      </c>
    </row>
    <row r="24" ht="47.25">
      <c r="A24" s="9" t="s">
        <v>293</v>
      </c>
    </row>
    <row r="25" ht="15.75">
      <c r="A25" s="9" t="s">
        <v>225</v>
      </c>
    </row>
    <row r="26" ht="31.5">
      <c r="A26" s="9" t="s">
        <v>226</v>
      </c>
    </row>
    <row r="27" ht="15.75">
      <c r="A27" s="8" t="s">
        <v>269</v>
      </c>
    </row>
    <row r="28" ht="15.75">
      <c r="A28" s="9" t="s">
        <v>227</v>
      </c>
    </row>
    <row r="29" ht="31.5">
      <c r="A29" s="8" t="s">
        <v>228</v>
      </c>
    </row>
    <row r="30" ht="15.75">
      <c r="A30" s="8"/>
    </row>
    <row r="31" s="19" customFormat="1" ht="15.75">
      <c r="A31" s="7" t="s">
        <v>297</v>
      </c>
    </row>
    <row r="32" ht="31.5">
      <c r="A32" s="9" t="s">
        <v>230</v>
      </c>
    </row>
    <row r="33" ht="31.5">
      <c r="A33" s="8" t="s">
        <v>231</v>
      </c>
    </row>
    <row r="34" ht="47.25">
      <c r="A34" s="8" t="s">
        <v>232</v>
      </c>
    </row>
    <row r="35" ht="31.5">
      <c r="A35" s="8" t="s">
        <v>233</v>
      </c>
    </row>
    <row r="36" ht="63">
      <c r="A36" s="8" t="s">
        <v>234</v>
      </c>
    </row>
    <row r="37" ht="15.75">
      <c r="A37" s="8"/>
    </row>
    <row r="38" s="19" customFormat="1" ht="15.75">
      <c r="A38" s="7" t="s">
        <v>298</v>
      </c>
    </row>
    <row r="39" ht="47.25">
      <c r="A39" s="8" t="s">
        <v>251</v>
      </c>
    </row>
    <row r="40" ht="110.25">
      <c r="A40" s="8" t="s">
        <v>294</v>
      </c>
    </row>
    <row r="41" ht="87" customHeight="1">
      <c r="A41" s="5" t="s">
        <v>235</v>
      </c>
    </row>
    <row r="42" s="19" customFormat="1" ht="15.75">
      <c r="A42" s="7" t="s">
        <v>299</v>
      </c>
    </row>
    <row r="43" ht="15.75">
      <c r="A43" s="8" t="s">
        <v>190</v>
      </c>
    </row>
    <row r="44" ht="129" customHeight="1">
      <c r="A44" s="6" t="s">
        <v>295</v>
      </c>
    </row>
    <row r="45" s="19" customFormat="1" ht="15.75">
      <c r="A45" s="7" t="s">
        <v>301</v>
      </c>
    </row>
    <row r="46" ht="15.75">
      <c r="A46" s="15" t="s">
        <v>237</v>
      </c>
    </row>
    <row r="47" ht="47.25">
      <c r="A47" s="10" t="s">
        <v>296</v>
      </c>
    </row>
    <row r="48" ht="15.75">
      <c r="A48" s="18"/>
    </row>
    <row r="49" ht="15.75">
      <c r="A49" s="17" t="s">
        <v>302</v>
      </c>
    </row>
    <row r="50" ht="47.25">
      <c r="A50" s="8" t="s">
        <v>236</v>
      </c>
    </row>
    <row r="51" ht="15.75">
      <c r="A51" s="8"/>
    </row>
    <row r="52" ht="15.75">
      <c r="A52" s="11"/>
    </row>
    <row r="53" ht="15.75">
      <c r="A53" s="8" t="s">
        <v>163</v>
      </c>
    </row>
    <row r="54" ht="15.75">
      <c r="A54" s="11"/>
    </row>
    <row r="55" ht="15.75">
      <c r="A55" s="11"/>
    </row>
    <row r="56" ht="15.75">
      <c r="A56" s="11"/>
    </row>
    <row r="57" ht="15.75">
      <c r="A57" s="11"/>
    </row>
    <row r="58" ht="15.75">
      <c r="A58" s="11"/>
    </row>
    <row r="59" ht="15.75">
      <c r="A59" s="11"/>
    </row>
    <row r="60" ht="15.75">
      <c r="A60" s="11"/>
    </row>
    <row r="61" ht="15.75">
      <c r="A61" s="11"/>
    </row>
    <row r="62" ht="15.75">
      <c r="A62" s="11"/>
    </row>
    <row r="63" ht="15.75">
      <c r="A63" s="11"/>
    </row>
    <row r="64" ht="15.75">
      <c r="A64" s="4"/>
    </row>
    <row r="65" ht="15.75">
      <c r="A65" s="12"/>
    </row>
    <row r="66" ht="15.75">
      <c r="A66" s="11"/>
    </row>
    <row r="67" ht="15.75">
      <c r="A67" s="11"/>
    </row>
    <row r="68" ht="15.75">
      <c r="A68" s="11"/>
    </row>
    <row r="69" ht="15.75">
      <c r="A69" s="11"/>
    </row>
    <row r="70" ht="15.75">
      <c r="A70" s="11"/>
    </row>
    <row r="71" ht="15.75">
      <c r="A71" s="12"/>
    </row>
    <row r="72" ht="15.75">
      <c r="A72" s="12"/>
    </row>
    <row r="73" ht="15.75">
      <c r="A73" s="13"/>
    </row>
    <row r="74" ht="15.75">
      <c r="A74" s="11"/>
    </row>
    <row r="75" ht="15.75">
      <c r="A75" s="11"/>
    </row>
    <row r="76" ht="15.75">
      <c r="A76" s="11"/>
    </row>
    <row r="77" ht="15.75">
      <c r="A77" s="11"/>
    </row>
    <row r="78" ht="15.75">
      <c r="A78" s="11"/>
    </row>
    <row r="79" ht="15.75">
      <c r="A79" s="12"/>
    </row>
    <row r="80" ht="15.75">
      <c r="A80" s="12"/>
    </row>
    <row r="81" ht="15.75">
      <c r="A81" s="4"/>
    </row>
    <row r="82" ht="15.75">
      <c r="A82" s="12"/>
    </row>
    <row r="83" ht="15.75">
      <c r="A83" s="11"/>
    </row>
    <row r="84" ht="15.75">
      <c r="A84" s="11"/>
    </row>
    <row r="85" ht="15.75">
      <c r="A85" s="11"/>
    </row>
    <row r="86" ht="15.75">
      <c r="A86" s="11"/>
    </row>
    <row r="87" ht="15.75">
      <c r="A87" s="11"/>
    </row>
    <row r="88" ht="15.75">
      <c r="A88" s="12"/>
    </row>
    <row r="89" ht="15.75">
      <c r="A89" s="12"/>
    </row>
    <row r="90" ht="15.75">
      <c r="A90" s="13"/>
    </row>
    <row r="91" ht="15.75">
      <c r="A91" s="11"/>
    </row>
    <row r="92" ht="15.75">
      <c r="A92" s="11"/>
    </row>
    <row r="93" ht="15.75">
      <c r="A93" s="11"/>
    </row>
    <row r="94" ht="15.75">
      <c r="A94" s="11"/>
    </row>
    <row r="95" ht="15.75">
      <c r="A95" s="11"/>
    </row>
    <row r="96" ht="15.75">
      <c r="A96" s="11"/>
    </row>
    <row r="97" ht="15.75">
      <c r="A97" s="11"/>
    </row>
    <row r="98" ht="15.75">
      <c r="A98" s="11"/>
    </row>
    <row r="99" ht="15.75">
      <c r="A99" s="12"/>
    </row>
    <row r="100" ht="15.75">
      <c r="A100" s="12"/>
    </row>
    <row r="101" ht="15.75">
      <c r="A101" s="13"/>
    </row>
    <row r="102" ht="15.75">
      <c r="A102" s="11"/>
    </row>
    <row r="103" ht="15.75">
      <c r="A103" s="11"/>
    </row>
    <row r="104" ht="15.75">
      <c r="A104" s="11"/>
    </row>
    <row r="105" ht="15.75">
      <c r="A105" s="11"/>
    </row>
    <row r="106" ht="15.75">
      <c r="A106" s="11"/>
    </row>
    <row r="107" ht="15.75">
      <c r="A107" s="12"/>
    </row>
    <row r="108" ht="15.75">
      <c r="A108" s="12"/>
    </row>
    <row r="109" ht="15.75">
      <c r="A109" s="12"/>
    </row>
    <row r="110" ht="15.75">
      <c r="A110" s="12"/>
    </row>
    <row r="111" ht="15.75">
      <c r="A111" s="12"/>
    </row>
    <row r="112" ht="15.75">
      <c r="A112" s="12"/>
    </row>
    <row r="113" ht="15.75">
      <c r="A113" s="12"/>
    </row>
    <row r="114" ht="15.75">
      <c r="A114" s="12"/>
    </row>
    <row r="115" ht="15.75">
      <c r="A115" s="12"/>
    </row>
    <row r="116" ht="15.75">
      <c r="A116" s="12"/>
    </row>
    <row r="117" ht="15.75">
      <c r="A117" s="12"/>
    </row>
    <row r="118" ht="15.75">
      <c r="A118" s="12"/>
    </row>
    <row r="119" ht="4.5" customHeight="1">
      <c r="A119" s="12"/>
    </row>
    <row r="120" ht="15.75">
      <c r="A120" s="12"/>
    </row>
    <row r="121" ht="15.75">
      <c r="A121" s="12"/>
    </row>
  </sheetData>
  <sheetProtection/>
  <printOptions/>
  <pageMargins left="0.6692913385826772" right="0.35433070866141736" top="0.984251968503937" bottom="0.984251968503937" header="0.5118110236220472" footer="0.5118110236220472"/>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26"/>
  <sheetViews>
    <sheetView zoomScalePageLayoutView="0" workbookViewId="0" topLeftCell="A22">
      <selection activeCell="F25" sqref="F25"/>
    </sheetView>
  </sheetViews>
  <sheetFormatPr defaultColWidth="9.00390625" defaultRowHeight="12.75"/>
  <cols>
    <col min="1" max="1" width="4.25390625" style="20" customWidth="1"/>
    <col min="2" max="2" width="25.75390625" style="20" customWidth="1"/>
    <col min="3" max="3" width="32.75390625" style="20" customWidth="1"/>
    <col min="4" max="4" width="13.125" style="20" customWidth="1"/>
    <col min="5" max="5" width="12.25390625" style="20" customWidth="1"/>
    <col min="6" max="6" width="12.125" style="20" customWidth="1"/>
    <col min="7" max="16384" width="9.125" style="20" customWidth="1"/>
  </cols>
  <sheetData>
    <row r="1" spans="1:7" ht="12.75" customHeight="1">
      <c r="A1" s="22" t="s">
        <v>24</v>
      </c>
      <c r="B1" s="23"/>
      <c r="C1" s="22"/>
      <c r="D1" s="107" t="s">
        <v>214</v>
      </c>
      <c r="E1" s="107"/>
      <c r="F1" s="107"/>
      <c r="G1" s="22"/>
    </row>
    <row r="2" spans="1:7" ht="14.25" customHeight="1">
      <c r="A2" s="107" t="s">
        <v>259</v>
      </c>
      <c r="B2" s="107"/>
      <c r="C2" s="107"/>
      <c r="D2" s="107"/>
      <c r="E2" s="107"/>
      <c r="F2" s="107"/>
      <c r="G2" s="22"/>
    </row>
    <row r="3" spans="1:7" ht="13.5" customHeight="1">
      <c r="A3" s="107" t="s">
        <v>262</v>
      </c>
      <c r="B3" s="107"/>
      <c r="C3" s="107"/>
      <c r="D3" s="107"/>
      <c r="E3" s="107"/>
      <c r="F3" s="107"/>
      <c r="G3" s="22"/>
    </row>
    <row r="5" spans="1:7" ht="12.75" customHeight="1">
      <c r="A5" s="22" t="s">
        <v>24</v>
      </c>
      <c r="B5" s="23"/>
      <c r="C5" s="22"/>
      <c r="D5" s="107" t="s">
        <v>214</v>
      </c>
      <c r="E5" s="107"/>
      <c r="F5" s="107"/>
      <c r="G5" s="22"/>
    </row>
    <row r="6" spans="1:7" ht="14.25" customHeight="1">
      <c r="A6" s="107" t="s">
        <v>259</v>
      </c>
      <c r="B6" s="107"/>
      <c r="C6" s="107"/>
      <c r="D6" s="107"/>
      <c r="E6" s="107"/>
      <c r="F6" s="107"/>
      <c r="G6" s="22"/>
    </row>
    <row r="7" spans="1:7" ht="13.5" customHeight="1">
      <c r="A7" s="107" t="s">
        <v>260</v>
      </c>
      <c r="B7" s="107"/>
      <c r="C7" s="107"/>
      <c r="D7" s="107"/>
      <c r="E7" s="107"/>
      <c r="F7" s="107"/>
      <c r="G7" s="22"/>
    </row>
    <row r="8" spans="1:6" ht="15">
      <c r="A8" s="68"/>
      <c r="B8" s="68"/>
      <c r="C8" s="68"/>
      <c r="D8" s="68"/>
      <c r="E8" s="68"/>
      <c r="F8" s="68"/>
    </row>
    <row r="9" spans="1:6" ht="15">
      <c r="A9" s="68"/>
      <c r="B9" s="68"/>
      <c r="C9" s="68"/>
      <c r="D9" s="68"/>
      <c r="E9" s="68"/>
      <c r="F9" s="68"/>
    </row>
    <row r="10" spans="1:6" ht="26.25" customHeight="1">
      <c r="A10" s="105" t="s">
        <v>256</v>
      </c>
      <c r="B10" s="105"/>
      <c r="C10" s="105"/>
      <c r="D10" s="105"/>
      <c r="E10" s="105"/>
      <c r="F10" s="105"/>
    </row>
    <row r="11" spans="1:6" ht="14.25">
      <c r="A11" s="106"/>
      <c r="B11" s="106"/>
      <c r="C11" s="106"/>
      <c r="D11" s="106"/>
      <c r="E11" s="106"/>
      <c r="F11" s="106"/>
    </row>
    <row r="12" spans="1:6" ht="15">
      <c r="A12" s="68"/>
      <c r="B12" s="68"/>
      <c r="C12" s="68"/>
      <c r="D12" s="68"/>
      <c r="E12" s="68"/>
      <c r="F12" s="68"/>
    </row>
    <row r="13" spans="1:6" ht="150">
      <c r="A13" s="56" t="s">
        <v>37</v>
      </c>
      <c r="B13" s="56" t="s">
        <v>139</v>
      </c>
      <c r="C13" s="56" t="s">
        <v>23</v>
      </c>
      <c r="D13" s="56" t="s">
        <v>201</v>
      </c>
      <c r="E13" s="56" t="s">
        <v>223</v>
      </c>
      <c r="F13" s="56" t="s">
        <v>221</v>
      </c>
    </row>
    <row r="14" spans="1:6" ht="15">
      <c r="A14" s="91"/>
      <c r="B14" s="92"/>
      <c r="C14" s="92"/>
      <c r="D14" s="92"/>
      <c r="E14" s="92"/>
      <c r="F14" s="92"/>
    </row>
    <row r="15" spans="1:6" ht="15">
      <c r="A15" s="93"/>
      <c r="B15" s="56">
        <v>1</v>
      </c>
      <c r="C15" s="56">
        <v>2</v>
      </c>
      <c r="D15" s="56">
        <v>5</v>
      </c>
      <c r="E15" s="56">
        <v>6</v>
      </c>
      <c r="F15" s="56"/>
    </row>
    <row r="16" spans="1:6" ht="29.25" customHeight="1">
      <c r="A16" s="70">
        <v>1</v>
      </c>
      <c r="B16" s="56" t="s">
        <v>153</v>
      </c>
      <c r="C16" s="92" t="s">
        <v>128</v>
      </c>
      <c r="D16" s="34">
        <v>12704.72</v>
      </c>
      <c r="E16" s="34">
        <f>-E25</f>
        <v>0</v>
      </c>
      <c r="F16" s="34">
        <f>-F25</f>
        <v>0</v>
      </c>
    </row>
    <row r="17" spans="1:9" ht="30.75" customHeight="1">
      <c r="A17" s="70">
        <v>2</v>
      </c>
      <c r="B17" s="56" t="s">
        <v>154</v>
      </c>
      <c r="C17" s="92" t="s">
        <v>129</v>
      </c>
      <c r="D17" s="94">
        <f>D18</f>
        <v>-4136774</v>
      </c>
      <c r="E17" s="94">
        <f aca="true" t="shared" si="0" ref="D17:F19">E18</f>
        <v>-4093811</v>
      </c>
      <c r="F17" s="94">
        <f t="shared" si="0"/>
        <v>-4040628</v>
      </c>
      <c r="H17" s="95"/>
      <c r="I17" s="95"/>
    </row>
    <row r="18" spans="1:6" ht="27.75" customHeight="1">
      <c r="A18" s="70">
        <v>3</v>
      </c>
      <c r="B18" s="56" t="s">
        <v>155</v>
      </c>
      <c r="C18" s="92" t="s">
        <v>130</v>
      </c>
      <c r="D18" s="94">
        <f t="shared" si="0"/>
        <v>-4136774</v>
      </c>
      <c r="E18" s="94">
        <f t="shared" si="0"/>
        <v>-4093811</v>
      </c>
      <c r="F18" s="94">
        <f t="shared" si="0"/>
        <v>-4040628</v>
      </c>
    </row>
    <row r="19" spans="1:6" ht="30.75" customHeight="1">
      <c r="A19" s="70">
        <v>4</v>
      </c>
      <c r="B19" s="56" t="s">
        <v>156</v>
      </c>
      <c r="C19" s="92" t="s">
        <v>131</v>
      </c>
      <c r="D19" s="94">
        <f t="shared" si="0"/>
        <v>-4136774</v>
      </c>
      <c r="E19" s="94">
        <f t="shared" si="0"/>
        <v>-4093811</v>
      </c>
      <c r="F19" s="94">
        <f t="shared" si="0"/>
        <v>-4040628</v>
      </c>
    </row>
    <row r="20" spans="1:6" ht="49.5" customHeight="1">
      <c r="A20" s="70">
        <v>5</v>
      </c>
      <c r="B20" s="56" t="s">
        <v>157</v>
      </c>
      <c r="C20" s="92" t="s">
        <v>132</v>
      </c>
      <c r="D20" s="94">
        <v>-4136774</v>
      </c>
      <c r="E20" s="94">
        <v>-4093811</v>
      </c>
      <c r="F20" s="94">
        <v>-4040628</v>
      </c>
    </row>
    <row r="21" spans="1:6" ht="35.25" customHeight="1">
      <c r="A21" s="70">
        <v>6</v>
      </c>
      <c r="B21" s="56" t="s">
        <v>158</v>
      </c>
      <c r="C21" s="92" t="s">
        <v>133</v>
      </c>
      <c r="D21" s="94">
        <f>D22</f>
        <v>4149478.72</v>
      </c>
      <c r="E21" s="94">
        <f>E22</f>
        <v>4093811</v>
      </c>
      <c r="F21" s="94">
        <f aca="true" t="shared" si="1" ref="E21:F23">F22</f>
        <v>4040628</v>
      </c>
    </row>
    <row r="22" spans="1:6" ht="30.75" customHeight="1">
      <c r="A22" s="70">
        <v>7</v>
      </c>
      <c r="B22" s="56" t="s">
        <v>159</v>
      </c>
      <c r="C22" s="92" t="s">
        <v>134</v>
      </c>
      <c r="D22" s="94">
        <f>D23</f>
        <v>4149478.72</v>
      </c>
      <c r="E22" s="94">
        <f>E23</f>
        <v>4093811</v>
      </c>
      <c r="F22" s="94">
        <f t="shared" si="1"/>
        <v>4040628</v>
      </c>
    </row>
    <row r="23" spans="1:6" ht="34.5" customHeight="1">
      <c r="A23" s="70">
        <v>8</v>
      </c>
      <c r="B23" s="56" t="s">
        <v>160</v>
      </c>
      <c r="C23" s="92" t="s">
        <v>135</v>
      </c>
      <c r="D23" s="94">
        <f>D24</f>
        <v>4149478.72</v>
      </c>
      <c r="E23" s="94">
        <f t="shared" si="1"/>
        <v>4093811</v>
      </c>
      <c r="F23" s="94">
        <f t="shared" si="1"/>
        <v>4040628</v>
      </c>
    </row>
    <row r="24" spans="1:6" ht="36" customHeight="1">
      <c r="A24" s="70">
        <v>9</v>
      </c>
      <c r="B24" s="56" t="s">
        <v>161</v>
      </c>
      <c r="C24" s="92" t="s">
        <v>136</v>
      </c>
      <c r="D24" s="94">
        <v>4149478.72</v>
      </c>
      <c r="E24" s="94">
        <v>4093811</v>
      </c>
      <c r="F24" s="94">
        <v>4040628</v>
      </c>
    </row>
    <row r="25" spans="1:6" ht="39" customHeight="1">
      <c r="A25" s="70">
        <v>10</v>
      </c>
      <c r="B25" s="56"/>
      <c r="C25" s="92" t="s">
        <v>25</v>
      </c>
      <c r="D25" s="34">
        <f>D24+D20</f>
        <v>12704.720000000205</v>
      </c>
      <c r="E25" s="34">
        <f>E24+E20</f>
        <v>0</v>
      </c>
      <c r="F25" s="34">
        <f>F24+F20</f>
        <v>0</v>
      </c>
    </row>
    <row r="26" spans="1:6" ht="14.25">
      <c r="A26" s="96"/>
      <c r="B26" s="96"/>
      <c r="C26" s="96"/>
      <c r="D26" s="96"/>
      <c r="E26" s="96"/>
      <c r="F26" s="96"/>
    </row>
  </sheetData>
  <sheetProtection/>
  <mergeCells count="8">
    <mergeCell ref="A10:F10"/>
    <mergeCell ref="A11:F11"/>
    <mergeCell ref="A7:F7"/>
    <mergeCell ref="D5:F5"/>
    <mergeCell ref="A6:F6"/>
    <mergeCell ref="D1:F1"/>
    <mergeCell ref="A2:F2"/>
    <mergeCell ref="A3:F3"/>
  </mergeCells>
  <printOptions/>
  <pageMargins left="0.7874015748031497" right="0.1968503937007874" top="0.3937007874015748" bottom="0.984251968503937" header="0.11811023622047245" footer="0.5118110236220472"/>
  <pageSetup fitToHeight="1" fitToWidth="1" horizontalDpi="180" verticalDpi="180" orientation="portrait" paperSize="9" scale="9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G53"/>
  <sheetViews>
    <sheetView zoomScalePageLayoutView="0" workbookViewId="0" topLeftCell="A41">
      <selection activeCell="A18" sqref="A18:A51"/>
    </sheetView>
  </sheetViews>
  <sheetFormatPr defaultColWidth="9.00390625" defaultRowHeight="12.75"/>
  <cols>
    <col min="1" max="1" width="4.625" style="20" customWidth="1"/>
    <col min="2" max="2" width="27.875" style="21" customWidth="1"/>
    <col min="3" max="3" width="47.875" style="20" customWidth="1"/>
    <col min="4" max="6" width="12.25390625" style="20" customWidth="1"/>
    <col min="7" max="7" width="14.75390625" style="20" customWidth="1"/>
    <col min="8" max="16384" width="9.00390625" style="20" customWidth="1"/>
  </cols>
  <sheetData>
    <row r="1" spans="1:6" ht="12.75">
      <c r="A1" s="22" t="s">
        <v>24</v>
      </c>
      <c r="B1" s="23"/>
      <c r="C1" s="22"/>
      <c r="D1" s="107" t="s">
        <v>229</v>
      </c>
      <c r="E1" s="107"/>
      <c r="F1" s="107"/>
    </row>
    <row r="2" spans="1:6" ht="12.75">
      <c r="A2" s="107" t="s">
        <v>259</v>
      </c>
      <c r="B2" s="107"/>
      <c r="C2" s="107"/>
      <c r="D2" s="107"/>
      <c r="E2" s="107"/>
      <c r="F2" s="107"/>
    </row>
    <row r="3" spans="1:6" ht="12.75">
      <c r="A3" s="107" t="s">
        <v>262</v>
      </c>
      <c r="B3" s="107"/>
      <c r="C3" s="107"/>
      <c r="D3" s="107"/>
      <c r="E3" s="107"/>
      <c r="F3" s="107"/>
    </row>
    <row r="5" spans="1:7" ht="12.75" customHeight="1">
      <c r="A5" s="22" t="s">
        <v>24</v>
      </c>
      <c r="B5" s="23"/>
      <c r="C5" s="22"/>
      <c r="D5" s="107" t="s">
        <v>229</v>
      </c>
      <c r="E5" s="107"/>
      <c r="F5" s="107"/>
      <c r="G5" s="22"/>
    </row>
    <row r="6" spans="1:7" ht="14.25" customHeight="1">
      <c r="A6" s="107" t="s">
        <v>259</v>
      </c>
      <c r="B6" s="107"/>
      <c r="C6" s="107"/>
      <c r="D6" s="107"/>
      <c r="E6" s="107"/>
      <c r="F6" s="107"/>
      <c r="G6" s="22"/>
    </row>
    <row r="7" spans="1:7" ht="13.5" customHeight="1">
      <c r="A7" s="107" t="s">
        <v>260</v>
      </c>
      <c r="B7" s="107"/>
      <c r="C7" s="107"/>
      <c r="D7" s="107"/>
      <c r="E7" s="107"/>
      <c r="F7" s="107"/>
      <c r="G7" s="22"/>
    </row>
    <row r="8" spans="1:6" ht="10.5" customHeight="1">
      <c r="A8" s="22"/>
      <c r="B8" s="23"/>
      <c r="C8" s="22"/>
      <c r="D8" s="22"/>
      <c r="E8" s="22"/>
      <c r="F8" s="22"/>
    </row>
    <row r="9" spans="1:7" ht="12.75">
      <c r="A9" s="112" t="s">
        <v>218</v>
      </c>
      <c r="B9" s="112"/>
      <c r="C9" s="112"/>
      <c r="D9" s="112"/>
      <c r="E9" s="112"/>
      <c r="F9" s="112"/>
      <c r="G9" s="48"/>
    </row>
    <row r="10" spans="1:6" ht="12.75">
      <c r="A10" s="22" t="s">
        <v>38</v>
      </c>
      <c r="B10" s="23"/>
      <c r="C10" s="22"/>
      <c r="D10" s="109" t="s">
        <v>137</v>
      </c>
      <c r="E10" s="109"/>
      <c r="F10" s="109"/>
    </row>
    <row r="11" spans="1:6" ht="30" customHeight="1">
      <c r="A11" s="110" t="s">
        <v>37</v>
      </c>
      <c r="B11" s="111" t="s">
        <v>39</v>
      </c>
      <c r="C11" s="111" t="s">
        <v>14</v>
      </c>
      <c r="D11" s="111" t="s">
        <v>204</v>
      </c>
      <c r="E11" s="111" t="s">
        <v>205</v>
      </c>
      <c r="F11" s="111" t="s">
        <v>219</v>
      </c>
    </row>
    <row r="12" spans="1:6" ht="45" customHeight="1">
      <c r="A12" s="110"/>
      <c r="B12" s="111"/>
      <c r="C12" s="111"/>
      <c r="D12" s="111"/>
      <c r="E12" s="111"/>
      <c r="F12" s="111"/>
    </row>
    <row r="13" spans="1:6" ht="12.75" customHeight="1">
      <c r="A13" s="38"/>
      <c r="B13" s="49">
        <v>1</v>
      </c>
      <c r="C13" s="49">
        <v>2</v>
      </c>
      <c r="D13" s="49">
        <v>3</v>
      </c>
      <c r="E13" s="49">
        <v>4</v>
      </c>
      <c r="F13" s="49">
        <v>5</v>
      </c>
    </row>
    <row r="14" spans="1:6" ht="17.25" customHeight="1">
      <c r="A14" s="27">
        <v>1</v>
      </c>
      <c r="B14" s="45" t="s">
        <v>40</v>
      </c>
      <c r="C14" s="62" t="s">
        <v>41</v>
      </c>
      <c r="D14" s="46">
        <f>D15+D18+D24+D30</f>
        <v>120481</v>
      </c>
      <c r="E14" s="46">
        <f>E15+E18+E24+E30</f>
        <v>123081</v>
      </c>
      <c r="F14" s="46">
        <f>F15+F18+F24+F30</f>
        <v>125979</v>
      </c>
    </row>
    <row r="15" spans="1:6" ht="20.25" customHeight="1">
      <c r="A15" s="27">
        <f>A14+1</f>
        <v>2</v>
      </c>
      <c r="B15" s="27" t="s">
        <v>42</v>
      </c>
      <c r="C15" s="30" t="s">
        <v>43</v>
      </c>
      <c r="D15" s="39">
        <f aca="true" t="shared" si="0" ref="D15:F16">D16</f>
        <v>6171</v>
      </c>
      <c r="E15" s="39">
        <v>6171</v>
      </c>
      <c r="F15" s="39">
        <v>6069</v>
      </c>
    </row>
    <row r="16" spans="1:6" ht="15.75" customHeight="1">
      <c r="A16" s="27">
        <f>A15+1</f>
        <v>3</v>
      </c>
      <c r="B16" s="27" t="s">
        <v>44</v>
      </c>
      <c r="C16" s="30" t="s">
        <v>45</v>
      </c>
      <c r="D16" s="39">
        <f t="shared" si="0"/>
        <v>6171</v>
      </c>
      <c r="E16" s="39">
        <f t="shared" si="0"/>
        <v>6171</v>
      </c>
      <c r="F16" s="39">
        <f t="shared" si="0"/>
        <v>6069</v>
      </c>
    </row>
    <row r="17" spans="1:6" ht="63.75" customHeight="1">
      <c r="A17" s="27">
        <f>A16+1</f>
        <v>4</v>
      </c>
      <c r="B17" s="61" t="s">
        <v>101</v>
      </c>
      <c r="C17" s="30" t="s">
        <v>22</v>
      </c>
      <c r="D17" s="50">
        <v>6171</v>
      </c>
      <c r="E17" s="39">
        <v>6171</v>
      </c>
      <c r="F17" s="39">
        <v>6069</v>
      </c>
    </row>
    <row r="18" spans="1:6" ht="40.5" customHeight="1">
      <c r="A18" s="27">
        <f>A17+1</f>
        <v>5</v>
      </c>
      <c r="B18" s="61" t="s">
        <v>122</v>
      </c>
      <c r="C18" s="30" t="s">
        <v>26</v>
      </c>
      <c r="D18" s="50">
        <f>D19</f>
        <v>105100</v>
      </c>
      <c r="E18" s="50">
        <f>E19</f>
        <v>107700</v>
      </c>
      <c r="F18" s="50">
        <f>F19</f>
        <v>110700</v>
      </c>
    </row>
    <row r="19" spans="1:6" ht="29.25" customHeight="1">
      <c r="A19" s="27">
        <f aca="true" t="shared" si="1" ref="A19:A51">A18+1</f>
        <v>6</v>
      </c>
      <c r="B19" s="61" t="s">
        <v>123</v>
      </c>
      <c r="C19" s="30" t="s">
        <v>27</v>
      </c>
      <c r="D19" s="50">
        <f>D20+D21+D22+D23</f>
        <v>105100</v>
      </c>
      <c r="E19" s="50">
        <f>E20+E21+E22+E23</f>
        <v>107700</v>
      </c>
      <c r="F19" s="50">
        <f>F20+F21+F22+F23</f>
        <v>110700</v>
      </c>
    </row>
    <row r="20" spans="1:6" ht="76.5">
      <c r="A20" s="27">
        <f t="shared" si="1"/>
        <v>7</v>
      </c>
      <c r="B20" s="61" t="s">
        <v>124</v>
      </c>
      <c r="C20" s="63" t="s">
        <v>28</v>
      </c>
      <c r="D20" s="50">
        <v>47500</v>
      </c>
      <c r="E20" s="39">
        <v>48200</v>
      </c>
      <c r="F20" s="39">
        <v>48700</v>
      </c>
    </row>
    <row r="21" spans="1:6" ht="90" customHeight="1">
      <c r="A21" s="27">
        <f t="shared" si="1"/>
        <v>8</v>
      </c>
      <c r="B21" s="61" t="s">
        <v>125</v>
      </c>
      <c r="C21" s="63" t="s">
        <v>29</v>
      </c>
      <c r="D21" s="50">
        <v>300</v>
      </c>
      <c r="E21" s="39">
        <v>300</v>
      </c>
      <c r="F21" s="39">
        <v>300</v>
      </c>
    </row>
    <row r="22" spans="1:6" ht="89.25">
      <c r="A22" s="27">
        <f t="shared" si="1"/>
        <v>9</v>
      </c>
      <c r="B22" s="61" t="s">
        <v>126</v>
      </c>
      <c r="C22" s="63" t="s">
        <v>30</v>
      </c>
      <c r="D22" s="50">
        <v>63300</v>
      </c>
      <c r="E22" s="39">
        <v>65200</v>
      </c>
      <c r="F22" s="39">
        <v>67900</v>
      </c>
    </row>
    <row r="23" spans="1:6" ht="77.25" customHeight="1">
      <c r="A23" s="27">
        <f t="shared" si="1"/>
        <v>10</v>
      </c>
      <c r="B23" s="61" t="s">
        <v>127</v>
      </c>
      <c r="C23" s="63" t="s">
        <v>31</v>
      </c>
      <c r="D23" s="50">
        <v>-6000</v>
      </c>
      <c r="E23" s="39">
        <v>-6000</v>
      </c>
      <c r="F23" s="39">
        <v>-6200</v>
      </c>
    </row>
    <row r="24" spans="1:6" ht="17.25" customHeight="1">
      <c r="A24" s="27">
        <f t="shared" si="1"/>
        <v>11</v>
      </c>
      <c r="B24" s="27" t="s">
        <v>46</v>
      </c>
      <c r="C24" s="64" t="s">
        <v>102</v>
      </c>
      <c r="D24" s="39">
        <f>D25</f>
        <v>8610</v>
      </c>
      <c r="E24" s="39">
        <f>E25</f>
        <v>8610</v>
      </c>
      <c r="F24" s="39">
        <f>F25</f>
        <v>8610</v>
      </c>
    </row>
    <row r="25" spans="1:6" ht="12.75">
      <c r="A25" s="27">
        <f t="shared" si="1"/>
        <v>12</v>
      </c>
      <c r="B25" s="27" t="s">
        <v>103</v>
      </c>
      <c r="C25" s="64" t="s">
        <v>104</v>
      </c>
      <c r="D25" s="51">
        <f>D26+D28</f>
        <v>8610</v>
      </c>
      <c r="E25" s="51">
        <f>E26+E28</f>
        <v>8610</v>
      </c>
      <c r="F25" s="51">
        <f>F26+F28</f>
        <v>8610</v>
      </c>
    </row>
    <row r="26" spans="1:6" ht="17.25" customHeight="1">
      <c r="A26" s="27">
        <f t="shared" si="1"/>
        <v>13</v>
      </c>
      <c r="B26" s="27" t="s">
        <v>150</v>
      </c>
      <c r="C26" s="64" t="s">
        <v>149</v>
      </c>
      <c r="D26" s="51">
        <f>D27</f>
        <v>7640</v>
      </c>
      <c r="E26" s="51">
        <f>E27</f>
        <v>7640</v>
      </c>
      <c r="F26" s="51">
        <f>F27</f>
        <v>7640</v>
      </c>
    </row>
    <row r="27" spans="1:6" ht="29.25" customHeight="1">
      <c r="A27" s="27">
        <f t="shared" si="1"/>
        <v>14</v>
      </c>
      <c r="B27" s="27" t="s">
        <v>151</v>
      </c>
      <c r="C27" s="64" t="s">
        <v>152</v>
      </c>
      <c r="D27" s="51">
        <v>7640</v>
      </c>
      <c r="E27" s="51">
        <v>7640</v>
      </c>
      <c r="F27" s="51">
        <v>7640</v>
      </c>
    </row>
    <row r="28" spans="1:6" ht="15" customHeight="1">
      <c r="A28" s="27">
        <f t="shared" si="1"/>
        <v>15</v>
      </c>
      <c r="B28" s="27" t="s">
        <v>47</v>
      </c>
      <c r="C28" s="30" t="s">
        <v>48</v>
      </c>
      <c r="D28" s="39">
        <f>D29</f>
        <v>970</v>
      </c>
      <c r="E28" s="39">
        <f>E29</f>
        <v>970</v>
      </c>
      <c r="F28" s="39">
        <f>F29</f>
        <v>970</v>
      </c>
    </row>
    <row r="29" spans="1:6" ht="27.75" customHeight="1">
      <c r="A29" s="27">
        <f t="shared" si="1"/>
        <v>16</v>
      </c>
      <c r="B29" s="27" t="s">
        <v>49</v>
      </c>
      <c r="C29" s="30" t="s">
        <v>50</v>
      </c>
      <c r="D29" s="39">
        <v>970</v>
      </c>
      <c r="E29" s="39">
        <v>970</v>
      </c>
      <c r="F29" s="39">
        <v>970</v>
      </c>
    </row>
    <row r="30" spans="1:6" ht="15.75" customHeight="1">
      <c r="A30" s="27">
        <f t="shared" si="1"/>
        <v>17</v>
      </c>
      <c r="B30" s="27" t="s">
        <v>71</v>
      </c>
      <c r="C30" s="30" t="s">
        <v>72</v>
      </c>
      <c r="D30" s="39">
        <f aca="true" t="shared" si="2" ref="D30:F31">D31</f>
        <v>600</v>
      </c>
      <c r="E30" s="39">
        <f>E31</f>
        <v>600</v>
      </c>
      <c r="F30" s="39">
        <f t="shared" si="2"/>
        <v>600</v>
      </c>
    </row>
    <row r="31" spans="1:6" ht="39.75" customHeight="1">
      <c r="A31" s="27">
        <f t="shared" si="1"/>
        <v>18</v>
      </c>
      <c r="B31" s="27" t="s">
        <v>164</v>
      </c>
      <c r="C31" s="30" t="s">
        <v>148</v>
      </c>
      <c r="D31" s="39">
        <f t="shared" si="2"/>
        <v>600</v>
      </c>
      <c r="E31" s="39">
        <f>E32</f>
        <v>600</v>
      </c>
      <c r="F31" s="39">
        <f>F32</f>
        <v>600</v>
      </c>
    </row>
    <row r="32" spans="1:6" ht="90" customHeight="1">
      <c r="A32" s="27">
        <f t="shared" si="1"/>
        <v>19</v>
      </c>
      <c r="B32" s="27" t="s">
        <v>195</v>
      </c>
      <c r="C32" s="30" t="s">
        <v>196</v>
      </c>
      <c r="D32" s="39">
        <v>600</v>
      </c>
      <c r="E32" s="39">
        <v>600</v>
      </c>
      <c r="F32" s="39">
        <v>600</v>
      </c>
    </row>
    <row r="33" spans="1:6" ht="17.25" customHeight="1">
      <c r="A33" s="27">
        <f t="shared" si="1"/>
        <v>20</v>
      </c>
      <c r="B33" s="27" t="s">
        <v>73</v>
      </c>
      <c r="C33" s="62" t="s">
        <v>74</v>
      </c>
      <c r="D33" s="46">
        <f>D34</f>
        <v>4016293</v>
      </c>
      <c r="E33" s="46">
        <f>E34</f>
        <v>3970730</v>
      </c>
      <c r="F33" s="46">
        <f>F34</f>
        <v>3914649</v>
      </c>
    </row>
    <row r="34" spans="1:6" ht="42.75" customHeight="1">
      <c r="A34" s="27">
        <f t="shared" si="1"/>
        <v>21</v>
      </c>
      <c r="B34" s="27" t="s">
        <v>165</v>
      </c>
      <c r="C34" s="30" t="s">
        <v>75</v>
      </c>
      <c r="D34" s="39">
        <f>D40+D46+D35</f>
        <v>4016293</v>
      </c>
      <c r="E34" s="39">
        <f>E40+E46+E35</f>
        <v>3970730</v>
      </c>
      <c r="F34" s="39">
        <f>F40+F46+F35</f>
        <v>3914649</v>
      </c>
    </row>
    <row r="35" spans="1:6" ht="24.75" customHeight="1">
      <c r="A35" s="27">
        <f t="shared" si="1"/>
        <v>22</v>
      </c>
      <c r="B35" s="29" t="s">
        <v>207</v>
      </c>
      <c r="C35" s="52" t="s">
        <v>212</v>
      </c>
      <c r="D35" s="39">
        <f aca="true" t="shared" si="3" ref="D35:F36">D36</f>
        <v>3171608</v>
      </c>
      <c r="E35" s="39">
        <f t="shared" si="3"/>
        <v>3164926</v>
      </c>
      <c r="F35" s="39">
        <f t="shared" si="3"/>
        <v>3164926</v>
      </c>
    </row>
    <row r="36" spans="1:6" ht="24.75" customHeight="1">
      <c r="A36" s="27">
        <f t="shared" si="1"/>
        <v>23</v>
      </c>
      <c r="B36" s="29" t="s">
        <v>208</v>
      </c>
      <c r="C36" s="52" t="s">
        <v>213</v>
      </c>
      <c r="D36" s="39">
        <f t="shared" si="3"/>
        <v>3171608</v>
      </c>
      <c r="E36" s="39">
        <f t="shared" si="3"/>
        <v>3164926</v>
      </c>
      <c r="F36" s="39">
        <f t="shared" si="3"/>
        <v>3164926</v>
      </c>
    </row>
    <row r="37" spans="1:6" ht="50.25" customHeight="1">
      <c r="A37" s="27">
        <f t="shared" si="1"/>
        <v>24</v>
      </c>
      <c r="B37" s="29" t="s">
        <v>209</v>
      </c>
      <c r="C37" s="52" t="s">
        <v>253</v>
      </c>
      <c r="D37" s="39">
        <f>D38+D39</f>
        <v>3171608</v>
      </c>
      <c r="E37" s="39">
        <f>E38+E39</f>
        <v>3164926</v>
      </c>
      <c r="F37" s="39">
        <f>F38+F39</f>
        <v>3164926</v>
      </c>
    </row>
    <row r="38" spans="1:6" ht="42" customHeight="1">
      <c r="A38" s="27">
        <f t="shared" si="1"/>
        <v>25</v>
      </c>
      <c r="B38" s="29" t="s">
        <v>210</v>
      </c>
      <c r="C38" s="52" t="s">
        <v>215</v>
      </c>
      <c r="D38" s="39">
        <v>33410</v>
      </c>
      <c r="E38" s="39">
        <v>26728</v>
      </c>
      <c r="F38" s="39">
        <v>26728</v>
      </c>
    </row>
    <row r="39" spans="1:6" ht="42.75" customHeight="1">
      <c r="A39" s="27">
        <f t="shared" si="1"/>
        <v>26</v>
      </c>
      <c r="B39" s="29" t="s">
        <v>211</v>
      </c>
      <c r="C39" s="52" t="s">
        <v>216</v>
      </c>
      <c r="D39" s="39">
        <v>3138198</v>
      </c>
      <c r="E39" s="39">
        <v>3138198</v>
      </c>
      <c r="F39" s="39">
        <v>3138198</v>
      </c>
    </row>
    <row r="40" spans="1:6" ht="38.25" customHeight="1">
      <c r="A40" s="27">
        <f t="shared" si="1"/>
        <v>27</v>
      </c>
      <c r="B40" s="27" t="s">
        <v>4</v>
      </c>
      <c r="C40" s="30" t="s">
        <v>200</v>
      </c>
      <c r="D40" s="46">
        <f>D41+D44</f>
        <v>51897</v>
      </c>
      <c r="E40" s="46">
        <f>E41+E44</f>
        <v>55868</v>
      </c>
      <c r="F40" s="46">
        <f>F41+F44</f>
        <v>218</v>
      </c>
    </row>
    <row r="41" spans="1:6" ht="42.75" customHeight="1">
      <c r="A41" s="27">
        <f t="shared" si="1"/>
        <v>28</v>
      </c>
      <c r="B41" s="27" t="s">
        <v>5</v>
      </c>
      <c r="C41" s="30" t="s">
        <v>199</v>
      </c>
      <c r="D41" s="39">
        <f>D43</f>
        <v>225</v>
      </c>
      <c r="E41" s="39">
        <f>E43</f>
        <v>218</v>
      </c>
      <c r="F41" s="39">
        <f>F43</f>
        <v>218</v>
      </c>
    </row>
    <row r="42" spans="1:6" ht="45.75" customHeight="1">
      <c r="A42" s="27">
        <f t="shared" si="1"/>
        <v>29</v>
      </c>
      <c r="B42" s="27" t="s">
        <v>6</v>
      </c>
      <c r="C42" s="30" t="s">
        <v>198</v>
      </c>
      <c r="D42" s="39">
        <f>D43</f>
        <v>225</v>
      </c>
      <c r="E42" s="39">
        <f>E43</f>
        <v>218</v>
      </c>
      <c r="F42" s="39">
        <f>F43</f>
        <v>218</v>
      </c>
    </row>
    <row r="43" spans="1:6" ht="56.25" customHeight="1">
      <c r="A43" s="27">
        <f t="shared" si="1"/>
        <v>30</v>
      </c>
      <c r="B43" s="27" t="s">
        <v>7</v>
      </c>
      <c r="C43" s="30" t="s">
        <v>217</v>
      </c>
      <c r="D43" s="39">
        <v>225</v>
      </c>
      <c r="E43" s="39">
        <v>218</v>
      </c>
      <c r="F43" s="39">
        <v>218</v>
      </c>
    </row>
    <row r="44" spans="1:6" ht="40.5" customHeight="1">
      <c r="A44" s="27">
        <f t="shared" si="1"/>
        <v>31</v>
      </c>
      <c r="B44" s="27" t="s">
        <v>8</v>
      </c>
      <c r="C44" s="30" t="s">
        <v>254</v>
      </c>
      <c r="D44" s="39">
        <f>D45</f>
        <v>51672</v>
      </c>
      <c r="E44" s="39">
        <f>E45</f>
        <v>55650</v>
      </c>
      <c r="F44" s="39">
        <f>F45</f>
        <v>0</v>
      </c>
    </row>
    <row r="45" spans="1:6" ht="51">
      <c r="A45" s="27">
        <f t="shared" si="1"/>
        <v>32</v>
      </c>
      <c r="B45" s="27" t="s">
        <v>9</v>
      </c>
      <c r="C45" s="30" t="s">
        <v>255</v>
      </c>
      <c r="D45" s="39">
        <v>51672</v>
      </c>
      <c r="E45" s="39">
        <v>55650</v>
      </c>
      <c r="F45" s="39">
        <v>0</v>
      </c>
    </row>
    <row r="46" spans="1:6" ht="12.75">
      <c r="A46" s="27">
        <f t="shared" si="1"/>
        <v>33</v>
      </c>
      <c r="B46" s="45" t="s">
        <v>10</v>
      </c>
      <c r="C46" s="62" t="s">
        <v>76</v>
      </c>
      <c r="D46" s="46">
        <f aca="true" t="shared" si="4" ref="D46:F47">D47</f>
        <v>792788</v>
      </c>
      <c r="E46" s="46">
        <f t="shared" si="4"/>
        <v>749936</v>
      </c>
      <c r="F46" s="46">
        <f t="shared" si="4"/>
        <v>749505</v>
      </c>
    </row>
    <row r="47" spans="1:6" ht="30.75" customHeight="1">
      <c r="A47" s="27">
        <f t="shared" si="1"/>
        <v>34</v>
      </c>
      <c r="B47" s="27" t="s">
        <v>11</v>
      </c>
      <c r="C47" s="30" t="s">
        <v>203</v>
      </c>
      <c r="D47" s="39">
        <f t="shared" si="4"/>
        <v>792788</v>
      </c>
      <c r="E47" s="39">
        <f t="shared" si="4"/>
        <v>749936</v>
      </c>
      <c r="F47" s="39">
        <f t="shared" si="4"/>
        <v>749505</v>
      </c>
    </row>
    <row r="48" spans="1:6" ht="31.5" customHeight="1">
      <c r="A48" s="27">
        <f t="shared" si="1"/>
        <v>35</v>
      </c>
      <c r="B48" s="27" t="s">
        <v>12</v>
      </c>
      <c r="C48" s="30" t="s">
        <v>202</v>
      </c>
      <c r="D48" s="39">
        <f>D49+D50+D51</f>
        <v>792788</v>
      </c>
      <c r="E48" s="39">
        <f>E49+E50+E51</f>
        <v>749936</v>
      </c>
      <c r="F48" s="39">
        <f>F49+F50+F51</f>
        <v>749505</v>
      </c>
    </row>
    <row r="49" spans="1:6" ht="43.5" customHeight="1">
      <c r="A49" s="27">
        <f t="shared" si="1"/>
        <v>36</v>
      </c>
      <c r="B49" s="27" t="s">
        <v>13</v>
      </c>
      <c r="C49" s="30" t="s">
        <v>252</v>
      </c>
      <c r="D49" s="39">
        <v>711647</v>
      </c>
      <c r="E49" s="39">
        <v>749936</v>
      </c>
      <c r="F49" s="39">
        <v>749505</v>
      </c>
    </row>
    <row r="50" spans="1:6" ht="106.5" customHeight="1">
      <c r="A50" s="27">
        <f t="shared" si="1"/>
        <v>37</v>
      </c>
      <c r="B50" s="27" t="s">
        <v>272</v>
      </c>
      <c r="C50" s="30" t="s">
        <v>273</v>
      </c>
      <c r="D50" s="39">
        <v>4700</v>
      </c>
      <c r="E50" s="39">
        <v>0</v>
      </c>
      <c r="F50" s="39">
        <v>0</v>
      </c>
    </row>
    <row r="51" spans="1:6" ht="106.5" customHeight="1">
      <c r="A51" s="27">
        <f t="shared" si="1"/>
        <v>38</v>
      </c>
      <c r="B51" s="27" t="s">
        <v>270</v>
      </c>
      <c r="C51" s="30" t="s">
        <v>271</v>
      </c>
      <c r="D51" s="39">
        <v>76441</v>
      </c>
      <c r="E51" s="39">
        <v>0</v>
      </c>
      <c r="F51" s="39">
        <v>0</v>
      </c>
    </row>
    <row r="52" spans="1:6" ht="12.75">
      <c r="A52" s="27"/>
      <c r="B52" s="108" t="s">
        <v>51</v>
      </c>
      <c r="C52" s="108"/>
      <c r="D52" s="46">
        <f>D33+D14</f>
        <v>4136774</v>
      </c>
      <c r="E52" s="46">
        <f>E33+E14</f>
        <v>4093811</v>
      </c>
      <c r="F52" s="46">
        <f>F33+F14</f>
        <v>4040628</v>
      </c>
    </row>
    <row r="53" spans="1:6" ht="12.75">
      <c r="A53" s="53"/>
      <c r="B53" s="23"/>
      <c r="C53" s="22"/>
      <c r="D53" s="22"/>
      <c r="E53" s="22"/>
      <c r="F53" s="22"/>
    </row>
  </sheetData>
  <sheetProtection/>
  <mergeCells count="15">
    <mergeCell ref="D1:F1"/>
    <mergeCell ref="A2:F2"/>
    <mergeCell ref="A3:F3"/>
    <mergeCell ref="D5:F5"/>
    <mergeCell ref="A7:F7"/>
    <mergeCell ref="A9:F9"/>
    <mergeCell ref="A6:F6"/>
    <mergeCell ref="B52:C52"/>
    <mergeCell ref="D10:F10"/>
    <mergeCell ref="A11:A12"/>
    <mergeCell ref="B11:B12"/>
    <mergeCell ref="C11:C12"/>
    <mergeCell ref="D11:D12"/>
    <mergeCell ref="E11:E12"/>
    <mergeCell ref="F11:F12"/>
  </mergeCells>
  <printOptions/>
  <pageMargins left="0.7874015748031497" right="0.1968503937007874" top="0.1968503937007874" bottom="0.1968503937007874" header="0.11811023622047245" footer="0.11811023622047245"/>
  <pageSetup fitToHeight="0" fitToWidth="1" horizontalDpi="180" verticalDpi="18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5">
      <selection activeCell="A21" sqref="A21:A32"/>
    </sheetView>
  </sheetViews>
  <sheetFormatPr defaultColWidth="9.00390625" defaultRowHeight="12.75"/>
  <cols>
    <col min="1" max="1" width="4.25390625" style="20" customWidth="1"/>
    <col min="2" max="2" width="67.75390625" style="20" customWidth="1"/>
    <col min="3" max="3" width="10.25390625" style="20" customWidth="1"/>
    <col min="4" max="4" width="12.00390625" style="20" customWidth="1"/>
    <col min="5" max="5" width="12.125" style="20" customWidth="1"/>
    <col min="6" max="6" width="11.75390625" style="20" customWidth="1"/>
    <col min="7" max="7" width="9.125" style="20" customWidth="1"/>
    <col min="8" max="8" width="10.125" style="20" bestFit="1" customWidth="1"/>
    <col min="9" max="16384" width="9.125" style="20" customWidth="1"/>
  </cols>
  <sheetData>
    <row r="1" spans="1:6" ht="12.75">
      <c r="A1" s="22" t="s">
        <v>24</v>
      </c>
      <c r="B1" s="23"/>
      <c r="C1" s="22"/>
      <c r="D1" s="107" t="s">
        <v>238</v>
      </c>
      <c r="E1" s="107"/>
      <c r="F1" s="107"/>
    </row>
    <row r="2" spans="1:6" ht="12.75">
      <c r="A2" s="107" t="s">
        <v>259</v>
      </c>
      <c r="B2" s="107"/>
      <c r="C2" s="107"/>
      <c r="D2" s="107"/>
      <c r="E2" s="107"/>
      <c r="F2" s="107"/>
    </row>
    <row r="3" spans="1:6" ht="12.75">
      <c r="A3" s="107" t="s">
        <v>262</v>
      </c>
      <c r="B3" s="107"/>
      <c r="C3" s="107"/>
      <c r="D3" s="107"/>
      <c r="E3" s="107"/>
      <c r="F3" s="107"/>
    </row>
    <row r="5" spans="1:7" ht="12.75" customHeight="1">
      <c r="A5" s="22" t="s">
        <v>24</v>
      </c>
      <c r="B5" s="23"/>
      <c r="C5" s="22"/>
      <c r="D5" s="107" t="s">
        <v>238</v>
      </c>
      <c r="E5" s="107"/>
      <c r="F5" s="107"/>
      <c r="G5" s="22"/>
    </row>
    <row r="6" spans="1:7" ht="14.25" customHeight="1">
      <c r="A6" s="115" t="s">
        <v>259</v>
      </c>
      <c r="B6" s="115"/>
      <c r="C6" s="115"/>
      <c r="D6" s="115"/>
      <c r="E6" s="115"/>
      <c r="F6" s="115"/>
      <c r="G6" s="1"/>
    </row>
    <row r="7" spans="1:7" ht="13.5" customHeight="1">
      <c r="A7" s="115" t="s">
        <v>260</v>
      </c>
      <c r="B7" s="115"/>
      <c r="C7" s="115"/>
      <c r="D7" s="115"/>
      <c r="E7" s="115"/>
      <c r="F7" s="115"/>
      <c r="G7" s="1"/>
    </row>
    <row r="8" ht="11.25" customHeight="1">
      <c r="A8" s="54"/>
    </row>
    <row r="9" spans="1:6" ht="15.75" customHeight="1">
      <c r="A9" s="116" t="s">
        <v>220</v>
      </c>
      <c r="B9" s="116"/>
      <c r="C9" s="116"/>
      <c r="D9" s="116"/>
      <c r="E9" s="116"/>
      <c r="F9" s="116"/>
    </row>
    <row r="10" spans="1:6" ht="33" customHeight="1">
      <c r="A10" s="116"/>
      <c r="B10" s="116"/>
      <c r="C10" s="116"/>
      <c r="D10" s="116"/>
      <c r="E10" s="116"/>
      <c r="F10" s="116"/>
    </row>
    <row r="11" spans="1:6" ht="15.75">
      <c r="A11" s="113" t="s">
        <v>137</v>
      </c>
      <c r="B11" s="113"/>
      <c r="C11" s="113"/>
      <c r="D11" s="113"/>
      <c r="E11" s="113"/>
      <c r="F11" s="113"/>
    </row>
    <row r="12" spans="1:6" ht="47.25" customHeight="1">
      <c r="A12" s="55" t="s">
        <v>138</v>
      </c>
      <c r="B12" s="56" t="s">
        <v>114</v>
      </c>
      <c r="C12" s="56" t="s">
        <v>96</v>
      </c>
      <c r="D12" s="56" t="s">
        <v>201</v>
      </c>
      <c r="E12" s="56" t="s">
        <v>206</v>
      </c>
      <c r="F12" s="56" t="s">
        <v>221</v>
      </c>
    </row>
    <row r="13" spans="1:6" ht="15">
      <c r="A13" s="55"/>
      <c r="B13" s="55">
        <v>1</v>
      </c>
      <c r="C13" s="55">
        <v>2</v>
      </c>
      <c r="D13" s="55">
        <v>3</v>
      </c>
      <c r="E13" s="55">
        <v>3</v>
      </c>
      <c r="F13" s="55">
        <v>3</v>
      </c>
    </row>
    <row r="14" spans="1:6" ht="15" customHeight="1">
      <c r="A14" s="55">
        <v>1</v>
      </c>
      <c r="B14" s="57" t="s">
        <v>97</v>
      </c>
      <c r="C14" s="58" t="s">
        <v>78</v>
      </c>
      <c r="D14" s="34">
        <f>D15+D16+D17+D18</f>
        <v>3534702.95</v>
      </c>
      <c r="E14" s="34">
        <f>E15+E16+E17+E18</f>
        <v>3450095.72</v>
      </c>
      <c r="F14" s="34">
        <f>F15+F16+F17+F18</f>
        <v>3291696.6</v>
      </c>
    </row>
    <row r="15" spans="1:6" ht="33" customHeight="1">
      <c r="A15" s="55">
        <f>A14+1</f>
        <v>2</v>
      </c>
      <c r="B15" s="57" t="s">
        <v>98</v>
      </c>
      <c r="C15" s="58" t="s">
        <v>83</v>
      </c>
      <c r="D15" s="59">
        <v>980612.41</v>
      </c>
      <c r="E15" s="34">
        <v>940190</v>
      </c>
      <c r="F15" s="34">
        <v>940190</v>
      </c>
    </row>
    <row r="16" spans="1:6" ht="42.75" customHeight="1">
      <c r="A16" s="55">
        <f>A15+1</f>
        <v>3</v>
      </c>
      <c r="B16" s="57" t="s">
        <v>99</v>
      </c>
      <c r="C16" s="58" t="s">
        <v>84</v>
      </c>
      <c r="D16" s="34">
        <v>2544420.81</v>
      </c>
      <c r="E16" s="34">
        <v>2508687.72</v>
      </c>
      <c r="F16" s="34">
        <v>2350288.6</v>
      </c>
    </row>
    <row r="17" spans="1:6" ht="15.75" customHeight="1">
      <c r="A17" s="55">
        <f>A16+1</f>
        <v>4</v>
      </c>
      <c r="B17" s="57" t="s">
        <v>100</v>
      </c>
      <c r="C17" s="58" t="s">
        <v>85</v>
      </c>
      <c r="D17" s="34">
        <v>1000</v>
      </c>
      <c r="E17" s="34">
        <v>1000</v>
      </c>
      <c r="F17" s="34">
        <v>1000</v>
      </c>
    </row>
    <row r="18" spans="1:6" ht="15.75" customHeight="1">
      <c r="A18" s="55">
        <f>A17+1</f>
        <v>5</v>
      </c>
      <c r="B18" s="57" t="s">
        <v>107</v>
      </c>
      <c r="C18" s="58" t="s">
        <v>86</v>
      </c>
      <c r="D18" s="34">
        <v>8669.73</v>
      </c>
      <c r="E18" s="34">
        <v>218</v>
      </c>
      <c r="F18" s="34">
        <v>218</v>
      </c>
    </row>
    <row r="19" spans="1:6" ht="15.75" customHeight="1">
      <c r="A19" s="55">
        <f>A18+1</f>
        <v>6</v>
      </c>
      <c r="B19" s="57" t="s">
        <v>108</v>
      </c>
      <c r="C19" s="58" t="s">
        <v>87</v>
      </c>
      <c r="D19" s="34">
        <f>D20</f>
        <v>51672</v>
      </c>
      <c r="E19" s="34">
        <f>E20</f>
        <v>54002</v>
      </c>
      <c r="F19" s="34">
        <f>F20</f>
        <v>56532</v>
      </c>
    </row>
    <row r="20" spans="1:6" ht="15.75" customHeight="1">
      <c r="A20" s="55">
        <f>A19+1</f>
        <v>7</v>
      </c>
      <c r="B20" s="57" t="s">
        <v>109</v>
      </c>
      <c r="C20" s="58" t="s">
        <v>88</v>
      </c>
      <c r="D20" s="34">
        <v>51672</v>
      </c>
      <c r="E20" s="34">
        <v>54002</v>
      </c>
      <c r="F20" s="34">
        <v>56532</v>
      </c>
    </row>
    <row r="21" spans="1:8" ht="15.75" customHeight="1">
      <c r="A21" s="55">
        <f>A20+1</f>
        <v>8</v>
      </c>
      <c r="B21" s="57" t="s">
        <v>110</v>
      </c>
      <c r="C21" s="58" t="s">
        <v>89</v>
      </c>
      <c r="D21" s="34">
        <f>D22</f>
        <v>26547</v>
      </c>
      <c r="E21" s="34">
        <f>E22</f>
        <v>44300</v>
      </c>
      <c r="F21" s="34">
        <f>F22</f>
        <v>44300</v>
      </c>
      <c r="H21" s="60"/>
    </row>
    <row r="22" spans="1:6" ht="31.5" customHeight="1">
      <c r="A22" s="55">
        <f aca="true" t="shared" si="0" ref="A22:A32">A21+1</f>
        <v>9</v>
      </c>
      <c r="B22" s="57" t="s">
        <v>284</v>
      </c>
      <c r="C22" s="58" t="s">
        <v>279</v>
      </c>
      <c r="D22" s="34">
        <v>26547</v>
      </c>
      <c r="E22" s="34">
        <v>44300</v>
      </c>
      <c r="F22" s="34">
        <v>44300</v>
      </c>
    </row>
    <row r="23" spans="1:6" ht="16.5" customHeight="1">
      <c r="A23" s="55">
        <f t="shared" si="0"/>
        <v>10</v>
      </c>
      <c r="B23" s="57" t="s">
        <v>105</v>
      </c>
      <c r="C23" s="58" t="s">
        <v>79</v>
      </c>
      <c r="D23" s="34">
        <f>D24</f>
        <v>201188.77</v>
      </c>
      <c r="E23" s="34">
        <f>E24</f>
        <v>107700</v>
      </c>
      <c r="F23" s="34">
        <f>F24</f>
        <v>110700</v>
      </c>
    </row>
    <row r="24" spans="1:6" ht="15.75" customHeight="1">
      <c r="A24" s="55">
        <f t="shared" si="0"/>
        <v>11</v>
      </c>
      <c r="B24" s="57" t="s">
        <v>121</v>
      </c>
      <c r="C24" s="58" t="s">
        <v>90</v>
      </c>
      <c r="D24" s="34">
        <v>201188.77</v>
      </c>
      <c r="E24" s="34">
        <v>107700</v>
      </c>
      <c r="F24" s="34">
        <v>110700</v>
      </c>
    </row>
    <row r="25" spans="1:6" ht="15.75" customHeight="1">
      <c r="A25" s="55">
        <f t="shared" si="0"/>
        <v>12</v>
      </c>
      <c r="B25" s="57" t="s">
        <v>111</v>
      </c>
      <c r="C25" s="58" t="s">
        <v>91</v>
      </c>
      <c r="D25" s="34">
        <f>D26+D27</f>
        <v>55664</v>
      </c>
      <c r="E25" s="34">
        <f>E26+E27</f>
        <v>55664</v>
      </c>
      <c r="F25" s="34">
        <f>F26+F27</f>
        <v>55664</v>
      </c>
    </row>
    <row r="26" spans="1:6" ht="15.75" customHeight="1">
      <c r="A26" s="55">
        <f t="shared" si="0"/>
        <v>13</v>
      </c>
      <c r="B26" s="57" t="s">
        <v>197</v>
      </c>
      <c r="C26" s="58" t="s">
        <v>191</v>
      </c>
      <c r="D26" s="34">
        <v>10000</v>
      </c>
      <c r="E26" s="34">
        <v>10000</v>
      </c>
      <c r="F26" s="34">
        <v>10000</v>
      </c>
    </row>
    <row r="27" spans="1:6" ht="15.75" customHeight="1">
      <c r="A27" s="55">
        <f t="shared" si="0"/>
        <v>14</v>
      </c>
      <c r="B27" s="57" t="s">
        <v>112</v>
      </c>
      <c r="C27" s="58" t="s">
        <v>92</v>
      </c>
      <c r="D27" s="34">
        <v>45664</v>
      </c>
      <c r="E27" s="34">
        <v>45664</v>
      </c>
      <c r="F27" s="34">
        <v>45664</v>
      </c>
    </row>
    <row r="28" spans="1:6" ht="18" customHeight="1">
      <c r="A28" s="55">
        <f t="shared" si="0"/>
        <v>15</v>
      </c>
      <c r="B28" s="57" t="s">
        <v>67</v>
      </c>
      <c r="C28" s="58" t="s">
        <v>93</v>
      </c>
      <c r="D28" s="34">
        <f>D29</f>
        <v>253300</v>
      </c>
      <c r="E28" s="34">
        <f>E29</f>
        <v>253300</v>
      </c>
      <c r="F28" s="34">
        <f>F29</f>
        <v>253300</v>
      </c>
    </row>
    <row r="29" spans="1:6" ht="19.5" customHeight="1">
      <c r="A29" s="55">
        <f t="shared" si="0"/>
        <v>16</v>
      </c>
      <c r="B29" s="65" t="s">
        <v>113</v>
      </c>
      <c r="C29" s="58" t="s">
        <v>94</v>
      </c>
      <c r="D29" s="34">
        <v>253300</v>
      </c>
      <c r="E29" s="34">
        <v>253300</v>
      </c>
      <c r="F29" s="34">
        <v>253300</v>
      </c>
    </row>
    <row r="30" spans="1:6" ht="30" customHeight="1">
      <c r="A30" s="55">
        <f t="shared" si="0"/>
        <v>17</v>
      </c>
      <c r="B30" s="66" t="s">
        <v>243</v>
      </c>
      <c r="C30" s="58" t="s">
        <v>241</v>
      </c>
      <c r="D30" s="34">
        <f>D31</f>
        <v>26404</v>
      </c>
      <c r="E30" s="34">
        <f>E31</f>
        <v>26404</v>
      </c>
      <c r="F30" s="34">
        <f>F31</f>
        <v>26404</v>
      </c>
    </row>
    <row r="31" spans="1:6" ht="19.5" customHeight="1">
      <c r="A31" s="55">
        <f t="shared" si="0"/>
        <v>18</v>
      </c>
      <c r="B31" s="66" t="s">
        <v>244</v>
      </c>
      <c r="C31" s="58" t="s">
        <v>242</v>
      </c>
      <c r="D31" s="34">
        <v>26404</v>
      </c>
      <c r="E31" s="34">
        <v>26404</v>
      </c>
      <c r="F31" s="34">
        <v>26404</v>
      </c>
    </row>
    <row r="32" spans="1:6" ht="17.25" customHeight="1">
      <c r="A32" s="55">
        <f t="shared" si="0"/>
        <v>19</v>
      </c>
      <c r="B32" s="57" t="s">
        <v>120</v>
      </c>
      <c r="C32" s="58"/>
      <c r="D32" s="34"/>
      <c r="E32" s="33">
        <v>102345.28</v>
      </c>
      <c r="F32" s="34">
        <v>202031.4</v>
      </c>
    </row>
    <row r="33" spans="1:6" ht="17.25" customHeight="1">
      <c r="A33" s="114" t="s">
        <v>184</v>
      </c>
      <c r="B33" s="114"/>
      <c r="C33" s="58"/>
      <c r="D33" s="34">
        <f>D14+D21+D23+D32+D25+D28+D19+D30</f>
        <v>4149478.72</v>
      </c>
      <c r="E33" s="34">
        <f>E14+E21+E23+E32+E25+E28+E19+E30</f>
        <v>4093811</v>
      </c>
      <c r="F33" s="34">
        <f>F14+F21+F23+F32+F25+F28+F19+F30</f>
        <v>4040628</v>
      </c>
    </row>
    <row r="34" spans="4:6" ht="12.75">
      <c r="D34" s="60"/>
      <c r="E34" s="60"/>
      <c r="F34" s="60"/>
    </row>
    <row r="47" ht="102" customHeight="1"/>
  </sheetData>
  <sheetProtection/>
  <mergeCells count="9">
    <mergeCell ref="D1:F1"/>
    <mergeCell ref="A2:F2"/>
    <mergeCell ref="A3:F3"/>
    <mergeCell ref="A11:F11"/>
    <mergeCell ref="A33:B33"/>
    <mergeCell ref="A6:F6"/>
    <mergeCell ref="A7:F7"/>
    <mergeCell ref="A9:F10"/>
    <mergeCell ref="D5:F5"/>
  </mergeCells>
  <printOptions/>
  <pageMargins left="0.3937007874015748" right="0.1968503937007874" top="0.1968503937007874" bottom="0.1968503937007874" header="0.1968503937007874" footer="0.1181102362204724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116"/>
  <sheetViews>
    <sheetView zoomScalePageLayoutView="0" workbookViewId="0" topLeftCell="A76">
      <selection activeCell="B61" sqref="B61"/>
    </sheetView>
  </sheetViews>
  <sheetFormatPr defaultColWidth="9.00390625" defaultRowHeight="12.75"/>
  <cols>
    <col min="1" max="1" width="4.25390625" style="20" customWidth="1"/>
    <col min="2" max="2" width="31.25390625" style="20" customWidth="1"/>
    <col min="3" max="3" width="6.00390625" style="21" customWidth="1"/>
    <col min="4" max="4" width="5.875" style="21" customWidth="1"/>
    <col min="5" max="5" width="11.25390625" style="88" customWidth="1"/>
    <col min="6" max="6" width="5.875" style="21" customWidth="1"/>
    <col min="7" max="7" width="11.875" style="20" customWidth="1"/>
    <col min="8" max="9" width="12.25390625" style="20" customWidth="1"/>
    <col min="10" max="16384" width="9.00390625" style="20" customWidth="1"/>
  </cols>
  <sheetData>
    <row r="1" spans="1:9" ht="12.75">
      <c r="A1" s="22" t="s">
        <v>24</v>
      </c>
      <c r="B1" s="107" t="s">
        <v>275</v>
      </c>
      <c r="C1" s="107"/>
      <c r="D1" s="107"/>
      <c r="E1" s="107"/>
      <c r="F1" s="107"/>
      <c r="G1" s="107"/>
      <c r="H1" s="107"/>
      <c r="I1" s="107"/>
    </row>
    <row r="2" spans="1:9" ht="12.75">
      <c r="A2" s="107" t="s">
        <v>259</v>
      </c>
      <c r="B2" s="107"/>
      <c r="C2" s="107"/>
      <c r="D2" s="107"/>
      <c r="E2" s="107"/>
      <c r="F2" s="107"/>
      <c r="G2" s="107"/>
      <c r="H2" s="107"/>
      <c r="I2" s="107"/>
    </row>
    <row r="3" spans="1:9" ht="12.75">
      <c r="A3" s="107" t="s">
        <v>262</v>
      </c>
      <c r="B3" s="107"/>
      <c r="C3" s="107"/>
      <c r="D3" s="107"/>
      <c r="E3" s="107"/>
      <c r="F3" s="107"/>
      <c r="G3" s="107"/>
      <c r="H3" s="107"/>
      <c r="I3" s="107"/>
    </row>
    <row r="5" spans="4:9" ht="15">
      <c r="D5" s="118" t="s">
        <v>239</v>
      </c>
      <c r="E5" s="118"/>
      <c r="F5" s="118"/>
      <c r="G5" s="118"/>
      <c r="H5" s="118"/>
      <c r="I5" s="118"/>
    </row>
    <row r="6" spans="1:9" ht="14.25" customHeight="1">
      <c r="A6" s="115" t="s">
        <v>259</v>
      </c>
      <c r="B6" s="115"/>
      <c r="C6" s="115"/>
      <c r="D6" s="115"/>
      <c r="E6" s="115"/>
      <c r="F6" s="115"/>
      <c r="G6" s="115"/>
      <c r="H6" s="115"/>
      <c r="I6" s="115"/>
    </row>
    <row r="7" spans="1:9" ht="13.5" customHeight="1">
      <c r="A7" s="115" t="s">
        <v>260</v>
      </c>
      <c r="B7" s="115"/>
      <c r="C7" s="115"/>
      <c r="D7" s="115"/>
      <c r="E7" s="115"/>
      <c r="F7" s="115"/>
      <c r="G7" s="115"/>
      <c r="H7" s="115"/>
      <c r="I7" s="115"/>
    </row>
    <row r="8" spans="1:9" ht="12.75">
      <c r="A8" s="22"/>
      <c r="B8" s="22"/>
      <c r="C8" s="23"/>
      <c r="D8" s="23"/>
      <c r="E8" s="83"/>
      <c r="F8" s="24"/>
      <c r="G8" s="25"/>
      <c r="H8" s="25"/>
      <c r="I8" s="25"/>
    </row>
    <row r="9" spans="1:9" ht="12.75">
      <c r="A9" s="22"/>
      <c r="B9" s="22"/>
      <c r="C9" s="23"/>
      <c r="D9" s="23"/>
      <c r="E9" s="83"/>
      <c r="F9" s="23"/>
      <c r="G9" s="22"/>
      <c r="H9" s="22"/>
      <c r="I9" s="22"/>
    </row>
    <row r="10" spans="1:9" ht="12.75">
      <c r="A10" s="22"/>
      <c r="B10" s="22"/>
      <c r="C10" s="26"/>
      <c r="D10" s="26"/>
      <c r="E10" s="84"/>
      <c r="F10" s="23"/>
      <c r="G10" s="22"/>
      <c r="H10" s="22"/>
      <c r="I10" s="22"/>
    </row>
    <row r="11" spans="1:9" ht="13.5" customHeight="1">
      <c r="A11" s="106" t="s">
        <v>257</v>
      </c>
      <c r="B11" s="106"/>
      <c r="C11" s="106"/>
      <c r="D11" s="106"/>
      <c r="E11" s="106"/>
      <c r="F11" s="106"/>
      <c r="G11" s="106"/>
      <c r="H11" s="106"/>
      <c r="I11" s="106"/>
    </row>
    <row r="12" spans="1:9" ht="15">
      <c r="A12" s="67"/>
      <c r="B12" s="68"/>
      <c r="C12" s="69"/>
      <c r="D12" s="69"/>
      <c r="E12" s="85"/>
      <c r="F12" s="69"/>
      <c r="G12" s="67"/>
      <c r="H12" s="67"/>
      <c r="I12" s="67" t="s">
        <v>188</v>
      </c>
    </row>
    <row r="13" spans="1:9" s="28" customFormat="1" ht="40.5" customHeight="1">
      <c r="A13" s="117" t="s">
        <v>52</v>
      </c>
      <c r="B13" s="117" t="s">
        <v>53</v>
      </c>
      <c r="C13" s="117" t="s">
        <v>115</v>
      </c>
      <c r="D13" s="117" t="s">
        <v>54</v>
      </c>
      <c r="E13" s="117"/>
      <c r="F13" s="117"/>
      <c r="G13" s="117" t="s">
        <v>201</v>
      </c>
      <c r="H13" s="117" t="s">
        <v>206</v>
      </c>
      <c r="I13" s="117" t="s">
        <v>221</v>
      </c>
    </row>
    <row r="14" spans="1:9" s="28" customFormat="1" ht="75">
      <c r="A14" s="117"/>
      <c r="B14" s="117"/>
      <c r="C14" s="117"/>
      <c r="D14" s="56" t="s">
        <v>55</v>
      </c>
      <c r="E14" s="58" t="s">
        <v>56</v>
      </c>
      <c r="F14" s="56" t="s">
        <v>57</v>
      </c>
      <c r="G14" s="117"/>
      <c r="H14" s="117"/>
      <c r="I14" s="117"/>
    </row>
    <row r="15" spans="1:9" s="28" customFormat="1" ht="15">
      <c r="A15" s="56">
        <v>1</v>
      </c>
      <c r="B15" s="70">
        <v>2</v>
      </c>
      <c r="C15" s="70">
        <v>3</v>
      </c>
      <c r="D15" s="70">
        <v>4</v>
      </c>
      <c r="E15" s="86">
        <v>5</v>
      </c>
      <c r="F15" s="70">
        <v>6</v>
      </c>
      <c r="G15" s="70">
        <v>7</v>
      </c>
      <c r="H15" s="70">
        <v>8</v>
      </c>
      <c r="I15" s="70">
        <v>9</v>
      </c>
    </row>
    <row r="16" spans="1:9" ht="45">
      <c r="A16" s="56">
        <v>1</v>
      </c>
      <c r="B16" s="71" t="s">
        <v>168</v>
      </c>
      <c r="C16" s="56">
        <v>810</v>
      </c>
      <c r="D16" s="58"/>
      <c r="E16" s="58"/>
      <c r="F16" s="58"/>
      <c r="G16" s="72">
        <f>G17+G51+G60+G70+G83+G96+G110+G103</f>
        <v>4149478.7199999997</v>
      </c>
      <c r="H16" s="72">
        <f>H17+H51+H60+H70+H83+H96+H110+H103</f>
        <v>4093810.9999999995</v>
      </c>
      <c r="I16" s="72">
        <f>I17+I51+I60+I70+I83+I96+I110+I103</f>
        <v>4040628</v>
      </c>
    </row>
    <row r="17" spans="1:9" ht="15">
      <c r="A17" s="56">
        <f aca="true" t="shared" si="0" ref="A17:A40">A16+1</f>
        <v>2</v>
      </c>
      <c r="B17" s="71" t="s">
        <v>58</v>
      </c>
      <c r="C17" s="56">
        <v>810</v>
      </c>
      <c r="D17" s="58" t="s">
        <v>78</v>
      </c>
      <c r="E17" s="58"/>
      <c r="F17" s="58"/>
      <c r="G17" s="72">
        <f>G18+G24+G34+G40</f>
        <v>3534702.9499999997</v>
      </c>
      <c r="H17" s="72">
        <f>H18+H24+H34+H40</f>
        <v>3450095.7199999997</v>
      </c>
      <c r="I17" s="72">
        <f>I18+I24+I34+I40</f>
        <v>3291696.6</v>
      </c>
    </row>
    <row r="18" spans="1:9" ht="60">
      <c r="A18" s="56">
        <f t="shared" si="0"/>
        <v>3</v>
      </c>
      <c r="B18" s="71" t="s">
        <v>98</v>
      </c>
      <c r="C18" s="56">
        <v>810</v>
      </c>
      <c r="D18" s="58" t="s">
        <v>83</v>
      </c>
      <c r="E18" s="58"/>
      <c r="F18" s="58"/>
      <c r="G18" s="72">
        <f>+G19</f>
        <v>980612.41</v>
      </c>
      <c r="H18" s="72">
        <f>+H19</f>
        <v>940190</v>
      </c>
      <c r="I18" s="73">
        <f>+H18</f>
        <v>940190</v>
      </c>
    </row>
    <row r="19" spans="1:9" ht="60">
      <c r="A19" s="56">
        <f t="shared" si="0"/>
        <v>4</v>
      </c>
      <c r="B19" s="71" t="s">
        <v>59</v>
      </c>
      <c r="C19" s="56">
        <v>810</v>
      </c>
      <c r="D19" s="58" t="s">
        <v>83</v>
      </c>
      <c r="E19" s="58" t="s">
        <v>80</v>
      </c>
      <c r="F19" s="58"/>
      <c r="G19" s="72">
        <f>G20</f>
        <v>980612.41</v>
      </c>
      <c r="H19" s="72">
        <f>H20</f>
        <v>940190</v>
      </c>
      <c r="I19" s="73">
        <f>+H19</f>
        <v>940190</v>
      </c>
    </row>
    <row r="20" spans="1:9" ht="30">
      <c r="A20" s="56">
        <f t="shared" si="0"/>
        <v>5</v>
      </c>
      <c r="B20" s="71" t="s">
        <v>60</v>
      </c>
      <c r="C20" s="56">
        <v>810</v>
      </c>
      <c r="D20" s="58" t="s">
        <v>83</v>
      </c>
      <c r="E20" s="58">
        <v>9110000000</v>
      </c>
      <c r="F20" s="58"/>
      <c r="G20" s="72">
        <f aca="true" t="shared" si="1" ref="G20:H22">+G21</f>
        <v>980612.41</v>
      </c>
      <c r="H20" s="72">
        <f t="shared" si="1"/>
        <v>940190</v>
      </c>
      <c r="I20" s="73">
        <f>+H20</f>
        <v>940190</v>
      </c>
    </row>
    <row r="21" spans="1:9" ht="135">
      <c r="A21" s="56">
        <f t="shared" si="0"/>
        <v>6</v>
      </c>
      <c r="B21" s="74" t="s">
        <v>77</v>
      </c>
      <c r="C21" s="56">
        <v>810</v>
      </c>
      <c r="D21" s="58" t="s">
        <v>83</v>
      </c>
      <c r="E21" s="75">
        <v>9110080210</v>
      </c>
      <c r="F21" s="58"/>
      <c r="G21" s="72">
        <f t="shared" si="1"/>
        <v>980612.41</v>
      </c>
      <c r="H21" s="72">
        <f t="shared" si="1"/>
        <v>940190</v>
      </c>
      <c r="I21" s="73">
        <f>+H21</f>
        <v>940190</v>
      </c>
    </row>
    <row r="22" spans="1:9" ht="120">
      <c r="A22" s="56">
        <f t="shared" si="0"/>
        <v>7</v>
      </c>
      <c r="B22" s="76" t="s">
        <v>61</v>
      </c>
      <c r="C22" s="56">
        <v>810</v>
      </c>
      <c r="D22" s="58" t="s">
        <v>83</v>
      </c>
      <c r="E22" s="75">
        <v>9110080210</v>
      </c>
      <c r="F22" s="58" t="s">
        <v>34</v>
      </c>
      <c r="G22" s="72">
        <f t="shared" si="1"/>
        <v>980612.41</v>
      </c>
      <c r="H22" s="72">
        <f t="shared" si="1"/>
        <v>940190</v>
      </c>
      <c r="I22" s="73">
        <f>+H22</f>
        <v>940190</v>
      </c>
    </row>
    <row r="23" spans="1:9" ht="45">
      <c r="A23" s="56">
        <f t="shared" si="0"/>
        <v>8</v>
      </c>
      <c r="B23" s="71" t="s">
        <v>62</v>
      </c>
      <c r="C23" s="56">
        <v>810</v>
      </c>
      <c r="D23" s="58" t="s">
        <v>83</v>
      </c>
      <c r="E23" s="75">
        <v>9110080210</v>
      </c>
      <c r="F23" s="58" t="s">
        <v>16</v>
      </c>
      <c r="G23" s="72">
        <v>980612.41</v>
      </c>
      <c r="H23" s="72">
        <v>940190</v>
      </c>
      <c r="I23" s="73">
        <v>940190</v>
      </c>
    </row>
    <row r="24" spans="1:9" ht="120">
      <c r="A24" s="56">
        <f t="shared" si="0"/>
        <v>9</v>
      </c>
      <c r="B24" s="71" t="s">
        <v>99</v>
      </c>
      <c r="C24" s="56">
        <v>810</v>
      </c>
      <c r="D24" s="58" t="s">
        <v>84</v>
      </c>
      <c r="E24" s="58"/>
      <c r="F24" s="58"/>
      <c r="G24" s="72">
        <f aca="true" t="shared" si="2" ref="G24:I26">G25</f>
        <v>2544420.8099999996</v>
      </c>
      <c r="H24" s="72">
        <f t="shared" si="2"/>
        <v>2508687.7199999997</v>
      </c>
      <c r="I24" s="73">
        <f t="shared" si="2"/>
        <v>2350288.6</v>
      </c>
    </row>
    <row r="25" spans="1:9" ht="45">
      <c r="A25" s="56">
        <f t="shared" si="0"/>
        <v>10</v>
      </c>
      <c r="B25" s="71" t="s">
        <v>144</v>
      </c>
      <c r="C25" s="56">
        <v>810</v>
      </c>
      <c r="D25" s="58" t="s">
        <v>84</v>
      </c>
      <c r="E25" s="58">
        <v>8100000000</v>
      </c>
      <c r="F25" s="58"/>
      <c r="G25" s="72">
        <f>G26</f>
        <v>2544420.8099999996</v>
      </c>
      <c r="H25" s="72">
        <f t="shared" si="2"/>
        <v>2508687.7199999997</v>
      </c>
      <c r="I25" s="72">
        <f t="shared" si="2"/>
        <v>2350288.6</v>
      </c>
    </row>
    <row r="26" spans="1:9" ht="45">
      <c r="A26" s="56">
        <f t="shared" si="0"/>
        <v>11</v>
      </c>
      <c r="B26" s="71" t="s">
        <v>169</v>
      </c>
      <c r="C26" s="56">
        <v>810</v>
      </c>
      <c r="D26" s="58" t="s">
        <v>84</v>
      </c>
      <c r="E26" s="58">
        <v>8110000000</v>
      </c>
      <c r="F26" s="58"/>
      <c r="G26" s="72">
        <f>G27</f>
        <v>2544420.8099999996</v>
      </c>
      <c r="H26" s="72">
        <f t="shared" si="2"/>
        <v>2508687.7199999997</v>
      </c>
      <c r="I26" s="72">
        <f t="shared" si="2"/>
        <v>2350288.6</v>
      </c>
    </row>
    <row r="27" spans="1:9" ht="105">
      <c r="A27" s="56">
        <f t="shared" si="0"/>
        <v>12</v>
      </c>
      <c r="B27" s="71" t="s">
        <v>63</v>
      </c>
      <c r="C27" s="56">
        <v>810</v>
      </c>
      <c r="D27" s="58" t="s">
        <v>84</v>
      </c>
      <c r="E27" s="58">
        <v>8110080210</v>
      </c>
      <c r="F27" s="58"/>
      <c r="G27" s="72">
        <f>G28+G30+G32</f>
        <v>2544420.8099999996</v>
      </c>
      <c r="H27" s="72">
        <f>H28+H30+H32</f>
        <v>2508687.7199999997</v>
      </c>
      <c r="I27" s="72">
        <f>I28+I30+I32</f>
        <v>2350288.6</v>
      </c>
    </row>
    <row r="28" spans="1:9" ht="120">
      <c r="A28" s="56">
        <f t="shared" si="0"/>
        <v>13</v>
      </c>
      <c r="B28" s="71" t="s">
        <v>61</v>
      </c>
      <c r="C28" s="56">
        <v>810</v>
      </c>
      <c r="D28" s="58" t="s">
        <v>84</v>
      </c>
      <c r="E28" s="58">
        <v>8110080210</v>
      </c>
      <c r="F28" s="58" t="s">
        <v>34</v>
      </c>
      <c r="G28" s="72">
        <f>G29</f>
        <v>2235750.59</v>
      </c>
      <c r="H28" s="72">
        <f>H29</f>
        <v>2089873</v>
      </c>
      <c r="I28" s="72">
        <f>I29</f>
        <v>2089873</v>
      </c>
    </row>
    <row r="29" spans="1:9" ht="45">
      <c r="A29" s="56">
        <f t="shared" si="0"/>
        <v>14</v>
      </c>
      <c r="B29" s="71" t="s">
        <v>62</v>
      </c>
      <c r="C29" s="56">
        <v>810</v>
      </c>
      <c r="D29" s="58" t="s">
        <v>84</v>
      </c>
      <c r="E29" s="58">
        <v>8110080210</v>
      </c>
      <c r="F29" s="58" t="s">
        <v>16</v>
      </c>
      <c r="G29" s="72">
        <v>2235750.59</v>
      </c>
      <c r="H29" s="72">
        <v>2089873</v>
      </c>
      <c r="I29" s="72">
        <v>2089873</v>
      </c>
    </row>
    <row r="30" spans="1:9" ht="45">
      <c r="A30" s="56">
        <f t="shared" si="0"/>
        <v>15</v>
      </c>
      <c r="B30" s="71" t="s">
        <v>64</v>
      </c>
      <c r="C30" s="56">
        <v>810</v>
      </c>
      <c r="D30" s="58" t="s">
        <v>84</v>
      </c>
      <c r="E30" s="58">
        <v>8110080210</v>
      </c>
      <c r="F30" s="58" t="s">
        <v>18</v>
      </c>
      <c r="G30" s="72">
        <f>G31</f>
        <v>305531.22</v>
      </c>
      <c r="H30" s="72">
        <f>H31</f>
        <v>415675.72</v>
      </c>
      <c r="I30" s="73">
        <f>I31</f>
        <v>257276.6</v>
      </c>
    </row>
    <row r="31" spans="1:9" ht="60">
      <c r="A31" s="56">
        <f t="shared" si="0"/>
        <v>16</v>
      </c>
      <c r="B31" s="71" t="s">
        <v>20</v>
      </c>
      <c r="C31" s="56">
        <v>810</v>
      </c>
      <c r="D31" s="58" t="s">
        <v>84</v>
      </c>
      <c r="E31" s="58">
        <v>8110080210</v>
      </c>
      <c r="F31" s="58" t="s">
        <v>21</v>
      </c>
      <c r="G31" s="72">
        <v>305531.22</v>
      </c>
      <c r="H31" s="72">
        <v>415675.72</v>
      </c>
      <c r="I31" s="73">
        <v>257276.6</v>
      </c>
    </row>
    <row r="32" spans="1:9" ht="15">
      <c r="A32" s="56">
        <f t="shared" si="0"/>
        <v>17</v>
      </c>
      <c r="B32" s="71" t="s">
        <v>146</v>
      </c>
      <c r="C32" s="56">
        <v>810</v>
      </c>
      <c r="D32" s="58" t="s">
        <v>84</v>
      </c>
      <c r="E32" s="58">
        <v>8110080210</v>
      </c>
      <c r="F32" s="58" t="s">
        <v>147</v>
      </c>
      <c r="G32" s="72">
        <f>G33</f>
        <v>3139</v>
      </c>
      <c r="H32" s="72">
        <f>+H33</f>
        <v>3139</v>
      </c>
      <c r="I32" s="73">
        <f>I33</f>
        <v>3139</v>
      </c>
    </row>
    <row r="33" spans="1:9" ht="30">
      <c r="A33" s="56">
        <f t="shared" si="0"/>
        <v>18</v>
      </c>
      <c r="B33" s="71" t="s">
        <v>36</v>
      </c>
      <c r="C33" s="56">
        <v>810</v>
      </c>
      <c r="D33" s="58" t="s">
        <v>84</v>
      </c>
      <c r="E33" s="58">
        <v>8110080210</v>
      </c>
      <c r="F33" s="58" t="s">
        <v>35</v>
      </c>
      <c r="G33" s="72">
        <v>3139</v>
      </c>
      <c r="H33" s="72">
        <v>3139</v>
      </c>
      <c r="I33" s="73">
        <v>3139</v>
      </c>
    </row>
    <row r="34" spans="1:9" ht="15">
      <c r="A34" s="56">
        <f t="shared" si="0"/>
        <v>19</v>
      </c>
      <c r="B34" s="71" t="s">
        <v>100</v>
      </c>
      <c r="C34" s="56">
        <v>810</v>
      </c>
      <c r="D34" s="58" t="s">
        <v>85</v>
      </c>
      <c r="E34" s="58"/>
      <c r="F34" s="58"/>
      <c r="G34" s="72">
        <v>1000</v>
      </c>
      <c r="H34" s="72">
        <f>H35</f>
        <v>1000</v>
      </c>
      <c r="I34" s="73">
        <f>+H34</f>
        <v>1000</v>
      </c>
    </row>
    <row r="35" spans="1:9" ht="45">
      <c r="A35" s="56">
        <f t="shared" si="0"/>
        <v>20</v>
      </c>
      <c r="B35" s="71" t="s">
        <v>144</v>
      </c>
      <c r="C35" s="56">
        <v>810</v>
      </c>
      <c r="D35" s="58" t="s">
        <v>85</v>
      </c>
      <c r="E35" s="58">
        <v>8100000000</v>
      </c>
      <c r="F35" s="58"/>
      <c r="G35" s="72">
        <f>G36</f>
        <v>1000</v>
      </c>
      <c r="H35" s="72">
        <f>H36</f>
        <v>1000</v>
      </c>
      <c r="I35" s="73">
        <f>+H35</f>
        <v>1000</v>
      </c>
    </row>
    <row r="36" spans="1:9" ht="45">
      <c r="A36" s="56">
        <f t="shared" si="0"/>
        <v>21</v>
      </c>
      <c r="B36" s="71" t="s">
        <v>169</v>
      </c>
      <c r="C36" s="56">
        <v>810</v>
      </c>
      <c r="D36" s="58" t="s">
        <v>85</v>
      </c>
      <c r="E36" s="58">
        <v>8110000000</v>
      </c>
      <c r="F36" s="58"/>
      <c r="G36" s="72">
        <f>G37</f>
        <v>1000</v>
      </c>
      <c r="H36" s="72">
        <f>H37</f>
        <v>1000</v>
      </c>
      <c r="I36" s="73">
        <f>+H36</f>
        <v>1000</v>
      </c>
    </row>
    <row r="37" spans="1:9" ht="120">
      <c r="A37" s="56">
        <f t="shared" si="0"/>
        <v>22</v>
      </c>
      <c r="B37" s="71" t="s">
        <v>170</v>
      </c>
      <c r="C37" s="56">
        <v>810</v>
      </c>
      <c r="D37" s="58" t="s">
        <v>85</v>
      </c>
      <c r="E37" s="58">
        <v>8110080050</v>
      </c>
      <c r="F37" s="58"/>
      <c r="G37" s="72">
        <f>G38</f>
        <v>1000</v>
      </c>
      <c r="H37" s="72">
        <v>1000</v>
      </c>
      <c r="I37" s="73">
        <v>1000</v>
      </c>
    </row>
    <row r="38" spans="1:9" ht="15">
      <c r="A38" s="56">
        <f t="shared" si="0"/>
        <v>23</v>
      </c>
      <c r="B38" s="71" t="s">
        <v>146</v>
      </c>
      <c r="C38" s="56">
        <v>810</v>
      </c>
      <c r="D38" s="58" t="s">
        <v>85</v>
      </c>
      <c r="E38" s="58">
        <v>8110080050</v>
      </c>
      <c r="F38" s="58" t="s">
        <v>147</v>
      </c>
      <c r="G38" s="72">
        <f>G39</f>
        <v>1000</v>
      </c>
      <c r="H38" s="72">
        <f>H39</f>
        <v>1000</v>
      </c>
      <c r="I38" s="72">
        <f>I39</f>
        <v>1000</v>
      </c>
    </row>
    <row r="39" spans="1:9" ht="15">
      <c r="A39" s="56">
        <f t="shared" si="0"/>
        <v>24</v>
      </c>
      <c r="B39" s="71" t="s">
        <v>33</v>
      </c>
      <c r="C39" s="56">
        <v>810</v>
      </c>
      <c r="D39" s="58" t="s">
        <v>85</v>
      </c>
      <c r="E39" s="58">
        <v>8110080050</v>
      </c>
      <c r="F39" s="58" t="s">
        <v>32</v>
      </c>
      <c r="G39" s="72">
        <v>1000</v>
      </c>
      <c r="H39" s="72">
        <v>1000</v>
      </c>
      <c r="I39" s="73">
        <v>1000</v>
      </c>
    </row>
    <row r="40" spans="1:9" ht="22.5">
      <c r="A40" s="56">
        <f t="shared" si="0"/>
        <v>25</v>
      </c>
      <c r="B40" s="100" t="s">
        <v>107</v>
      </c>
      <c r="C40" s="56">
        <v>810</v>
      </c>
      <c r="D40" s="58" t="s">
        <v>86</v>
      </c>
      <c r="E40" s="58" t="s">
        <v>290</v>
      </c>
      <c r="F40" s="58"/>
      <c r="G40" s="72">
        <f>G41+G46</f>
        <v>8669.73</v>
      </c>
      <c r="H40" s="72">
        <f>H41+H46</f>
        <v>218</v>
      </c>
      <c r="I40" s="72">
        <f>I41+I46</f>
        <v>218</v>
      </c>
    </row>
    <row r="41" spans="1:9" ht="56.25">
      <c r="A41" s="56">
        <f aca="true" t="shared" si="3" ref="A41:A104">A40+1</f>
        <v>26</v>
      </c>
      <c r="B41" s="99" t="s">
        <v>285</v>
      </c>
      <c r="C41" s="56">
        <v>810</v>
      </c>
      <c r="D41" s="58" t="s">
        <v>86</v>
      </c>
      <c r="E41" s="58" t="s">
        <v>82</v>
      </c>
      <c r="F41" s="58"/>
      <c r="G41" s="72">
        <f aca="true" t="shared" si="4" ref="G41:I44">G42</f>
        <v>8444.73</v>
      </c>
      <c r="H41" s="72">
        <f t="shared" si="4"/>
        <v>0</v>
      </c>
      <c r="I41" s="72">
        <f t="shared" si="4"/>
        <v>0</v>
      </c>
    </row>
    <row r="42" spans="1:9" ht="22.5">
      <c r="A42" s="56">
        <f t="shared" si="3"/>
        <v>27</v>
      </c>
      <c r="B42" s="99" t="s">
        <v>286</v>
      </c>
      <c r="C42" s="56">
        <v>810</v>
      </c>
      <c r="D42" s="58" t="s">
        <v>86</v>
      </c>
      <c r="E42" s="58" t="s">
        <v>81</v>
      </c>
      <c r="F42" s="58"/>
      <c r="G42" s="72">
        <f t="shared" si="4"/>
        <v>8444.73</v>
      </c>
      <c r="H42" s="72">
        <f t="shared" si="4"/>
        <v>0</v>
      </c>
      <c r="I42" s="72">
        <f t="shared" si="4"/>
        <v>0</v>
      </c>
    </row>
    <row r="43" spans="1:9" ht="101.25">
      <c r="A43" s="56">
        <f t="shared" si="3"/>
        <v>28</v>
      </c>
      <c r="B43" s="98" t="s">
        <v>287</v>
      </c>
      <c r="C43" s="56">
        <v>810</v>
      </c>
      <c r="D43" s="58" t="s">
        <v>86</v>
      </c>
      <c r="E43" s="58" t="s">
        <v>289</v>
      </c>
      <c r="F43" s="58"/>
      <c r="G43" s="72">
        <f t="shared" si="4"/>
        <v>8444.73</v>
      </c>
      <c r="H43" s="72">
        <f t="shared" si="4"/>
        <v>0</v>
      </c>
      <c r="I43" s="72">
        <f t="shared" si="4"/>
        <v>0</v>
      </c>
    </row>
    <row r="44" spans="1:9" ht="78.75">
      <c r="A44" s="56">
        <f t="shared" si="3"/>
        <v>29</v>
      </c>
      <c r="B44" s="99" t="s">
        <v>288</v>
      </c>
      <c r="C44" s="56">
        <v>810</v>
      </c>
      <c r="D44" s="58" t="s">
        <v>86</v>
      </c>
      <c r="E44" s="58" t="s">
        <v>289</v>
      </c>
      <c r="F44" s="58" t="s">
        <v>34</v>
      </c>
      <c r="G44" s="72">
        <f t="shared" si="4"/>
        <v>8444.73</v>
      </c>
      <c r="H44" s="72">
        <f t="shared" si="4"/>
        <v>0</v>
      </c>
      <c r="I44" s="72">
        <f t="shared" si="4"/>
        <v>0</v>
      </c>
    </row>
    <row r="45" spans="1:9" ht="33.75">
      <c r="A45" s="56">
        <f t="shared" si="3"/>
        <v>30</v>
      </c>
      <c r="B45" s="99" t="s">
        <v>62</v>
      </c>
      <c r="C45" s="56">
        <v>810</v>
      </c>
      <c r="D45" s="58" t="s">
        <v>86</v>
      </c>
      <c r="E45" s="58" t="s">
        <v>289</v>
      </c>
      <c r="F45" s="58" t="s">
        <v>16</v>
      </c>
      <c r="G45" s="72">
        <v>8444.73</v>
      </c>
      <c r="H45" s="72">
        <v>0</v>
      </c>
      <c r="I45" s="73">
        <v>0</v>
      </c>
    </row>
    <row r="46" spans="1:9" ht="45">
      <c r="A46" s="56">
        <f t="shared" si="3"/>
        <v>31</v>
      </c>
      <c r="B46" s="71" t="s">
        <v>144</v>
      </c>
      <c r="C46" s="56">
        <v>810</v>
      </c>
      <c r="D46" s="58" t="s">
        <v>86</v>
      </c>
      <c r="E46" s="58">
        <v>8100000000</v>
      </c>
      <c r="F46" s="58"/>
      <c r="G46" s="72">
        <f aca="true" t="shared" si="5" ref="G46:H49">G47</f>
        <v>225</v>
      </c>
      <c r="H46" s="72">
        <f t="shared" si="5"/>
        <v>218</v>
      </c>
      <c r="I46" s="73">
        <f>+H46</f>
        <v>218</v>
      </c>
    </row>
    <row r="47" spans="1:9" ht="45">
      <c r="A47" s="56">
        <f t="shared" si="3"/>
        <v>32</v>
      </c>
      <c r="B47" s="71" t="s">
        <v>169</v>
      </c>
      <c r="C47" s="56">
        <v>810</v>
      </c>
      <c r="D47" s="58" t="s">
        <v>86</v>
      </c>
      <c r="E47" s="58">
        <v>8110000000</v>
      </c>
      <c r="F47" s="58"/>
      <c r="G47" s="72">
        <f t="shared" si="5"/>
        <v>225</v>
      </c>
      <c r="H47" s="72">
        <f t="shared" si="5"/>
        <v>218</v>
      </c>
      <c r="I47" s="73">
        <f>+H47</f>
        <v>218</v>
      </c>
    </row>
    <row r="48" spans="1:9" ht="150">
      <c r="A48" s="56">
        <f t="shared" si="3"/>
        <v>33</v>
      </c>
      <c r="B48" s="76" t="s">
        <v>173</v>
      </c>
      <c r="C48" s="56">
        <v>810</v>
      </c>
      <c r="D48" s="58" t="s">
        <v>86</v>
      </c>
      <c r="E48" s="58">
        <v>8110075140</v>
      </c>
      <c r="F48" s="58"/>
      <c r="G48" s="72">
        <f t="shared" si="5"/>
        <v>225</v>
      </c>
      <c r="H48" s="72">
        <f t="shared" si="5"/>
        <v>218</v>
      </c>
      <c r="I48" s="73">
        <f>+H48</f>
        <v>218</v>
      </c>
    </row>
    <row r="49" spans="1:9" ht="45">
      <c r="A49" s="56">
        <f t="shared" si="3"/>
        <v>34</v>
      </c>
      <c r="B49" s="77" t="s">
        <v>64</v>
      </c>
      <c r="C49" s="56">
        <v>810</v>
      </c>
      <c r="D49" s="58" t="s">
        <v>86</v>
      </c>
      <c r="E49" s="58">
        <v>8110075140</v>
      </c>
      <c r="F49" s="58" t="s">
        <v>18</v>
      </c>
      <c r="G49" s="72">
        <f t="shared" si="5"/>
        <v>225</v>
      </c>
      <c r="H49" s="72">
        <f t="shared" si="5"/>
        <v>218</v>
      </c>
      <c r="I49" s="73">
        <f>+H49</f>
        <v>218</v>
      </c>
    </row>
    <row r="50" spans="1:9" ht="60">
      <c r="A50" s="56">
        <f t="shared" si="3"/>
        <v>35</v>
      </c>
      <c r="B50" s="77" t="s">
        <v>20</v>
      </c>
      <c r="C50" s="56">
        <v>810</v>
      </c>
      <c r="D50" s="58" t="s">
        <v>86</v>
      </c>
      <c r="E50" s="58">
        <v>8110075140</v>
      </c>
      <c r="F50" s="58" t="s">
        <v>21</v>
      </c>
      <c r="G50" s="72">
        <v>225</v>
      </c>
      <c r="H50" s="72">
        <v>218</v>
      </c>
      <c r="I50" s="73">
        <v>218</v>
      </c>
    </row>
    <row r="51" spans="1:9" ht="15">
      <c r="A51" s="56">
        <f t="shared" si="3"/>
        <v>36</v>
      </c>
      <c r="B51" s="71" t="s">
        <v>108</v>
      </c>
      <c r="C51" s="56">
        <v>810</v>
      </c>
      <c r="D51" s="58" t="s">
        <v>87</v>
      </c>
      <c r="E51" s="58"/>
      <c r="F51" s="58"/>
      <c r="G51" s="72">
        <f aca="true" t="shared" si="6" ref="G51:I56">G52</f>
        <v>51672</v>
      </c>
      <c r="H51" s="72">
        <f t="shared" si="6"/>
        <v>54002</v>
      </c>
      <c r="I51" s="73">
        <f t="shared" si="6"/>
        <v>56532</v>
      </c>
    </row>
    <row r="52" spans="1:9" ht="30">
      <c r="A52" s="56">
        <f t="shared" si="3"/>
        <v>37</v>
      </c>
      <c r="B52" s="71" t="s">
        <v>109</v>
      </c>
      <c r="C52" s="56">
        <v>810</v>
      </c>
      <c r="D52" s="58" t="s">
        <v>88</v>
      </c>
      <c r="E52" s="58"/>
      <c r="F52" s="58"/>
      <c r="G52" s="72">
        <f t="shared" si="6"/>
        <v>51672</v>
      </c>
      <c r="H52" s="72">
        <f t="shared" si="6"/>
        <v>54002</v>
      </c>
      <c r="I52" s="72">
        <f t="shared" si="6"/>
        <v>56532</v>
      </c>
    </row>
    <row r="53" spans="1:9" ht="45">
      <c r="A53" s="56">
        <f t="shared" si="3"/>
        <v>38</v>
      </c>
      <c r="B53" s="71" t="s">
        <v>144</v>
      </c>
      <c r="C53" s="56">
        <v>810</v>
      </c>
      <c r="D53" s="58" t="s">
        <v>88</v>
      </c>
      <c r="E53" s="58">
        <v>8100000000</v>
      </c>
      <c r="F53" s="58"/>
      <c r="G53" s="72">
        <f t="shared" si="6"/>
        <v>51672</v>
      </c>
      <c r="H53" s="72">
        <f t="shared" si="6"/>
        <v>54002</v>
      </c>
      <c r="I53" s="73">
        <f>I55</f>
        <v>56532</v>
      </c>
    </row>
    <row r="54" spans="1:9" ht="45">
      <c r="A54" s="56">
        <f t="shared" si="3"/>
        <v>39</v>
      </c>
      <c r="B54" s="71" t="s">
        <v>169</v>
      </c>
      <c r="C54" s="56">
        <v>810</v>
      </c>
      <c r="D54" s="58" t="s">
        <v>88</v>
      </c>
      <c r="E54" s="58">
        <v>8110000000</v>
      </c>
      <c r="F54" s="58"/>
      <c r="G54" s="72">
        <f t="shared" si="6"/>
        <v>51672</v>
      </c>
      <c r="H54" s="72">
        <f t="shared" si="6"/>
        <v>54002</v>
      </c>
      <c r="I54" s="73">
        <f>I55</f>
        <v>56532</v>
      </c>
    </row>
    <row r="55" spans="1:9" ht="120">
      <c r="A55" s="56">
        <f t="shared" si="3"/>
        <v>40</v>
      </c>
      <c r="B55" s="71" t="s">
        <v>183</v>
      </c>
      <c r="C55" s="56">
        <v>810</v>
      </c>
      <c r="D55" s="58" t="s">
        <v>88</v>
      </c>
      <c r="E55" s="58" t="s">
        <v>95</v>
      </c>
      <c r="F55" s="58"/>
      <c r="G55" s="72">
        <f>G56+G58</f>
        <v>51672</v>
      </c>
      <c r="H55" s="72">
        <f>H56+H58</f>
        <v>54002</v>
      </c>
      <c r="I55" s="72">
        <f>I56+I58</f>
        <v>56532</v>
      </c>
    </row>
    <row r="56" spans="1:9" ht="130.5" customHeight="1">
      <c r="A56" s="56">
        <f t="shared" si="3"/>
        <v>41</v>
      </c>
      <c r="B56" s="71" t="s">
        <v>61</v>
      </c>
      <c r="C56" s="56">
        <v>810</v>
      </c>
      <c r="D56" s="58" t="s">
        <v>88</v>
      </c>
      <c r="E56" s="58" t="s">
        <v>95</v>
      </c>
      <c r="F56" s="58" t="s">
        <v>34</v>
      </c>
      <c r="G56" s="72">
        <f t="shared" si="6"/>
        <v>51060</v>
      </c>
      <c r="H56" s="72">
        <f t="shared" si="6"/>
        <v>51060</v>
      </c>
      <c r="I56" s="72">
        <f>I57</f>
        <v>51060</v>
      </c>
    </row>
    <row r="57" spans="1:9" ht="45">
      <c r="A57" s="56">
        <f t="shared" si="3"/>
        <v>42</v>
      </c>
      <c r="B57" s="71" t="s">
        <v>62</v>
      </c>
      <c r="C57" s="56">
        <v>810</v>
      </c>
      <c r="D57" s="58" t="s">
        <v>88</v>
      </c>
      <c r="E57" s="58" t="s">
        <v>95</v>
      </c>
      <c r="F57" s="58" t="s">
        <v>16</v>
      </c>
      <c r="G57" s="72">
        <v>51060</v>
      </c>
      <c r="H57" s="72">
        <v>51060</v>
      </c>
      <c r="I57" s="73">
        <v>51060</v>
      </c>
    </row>
    <row r="58" spans="1:9" ht="45">
      <c r="A58" s="56">
        <f t="shared" si="3"/>
        <v>43</v>
      </c>
      <c r="B58" s="71" t="s">
        <v>64</v>
      </c>
      <c r="C58" s="56">
        <v>810</v>
      </c>
      <c r="D58" s="58" t="s">
        <v>88</v>
      </c>
      <c r="E58" s="58" t="s">
        <v>95</v>
      </c>
      <c r="F58" s="58" t="s">
        <v>18</v>
      </c>
      <c r="G58" s="72">
        <f>G59</f>
        <v>612</v>
      </c>
      <c r="H58" s="72">
        <f>H59</f>
        <v>2942</v>
      </c>
      <c r="I58" s="72">
        <f>I59</f>
        <v>5472</v>
      </c>
    </row>
    <row r="59" spans="1:9" ht="60">
      <c r="A59" s="56">
        <f t="shared" si="3"/>
        <v>44</v>
      </c>
      <c r="B59" s="71" t="s">
        <v>20</v>
      </c>
      <c r="C59" s="56">
        <v>810</v>
      </c>
      <c r="D59" s="58" t="s">
        <v>88</v>
      </c>
      <c r="E59" s="58" t="s">
        <v>95</v>
      </c>
      <c r="F59" s="58" t="s">
        <v>21</v>
      </c>
      <c r="G59" s="72">
        <v>612</v>
      </c>
      <c r="H59" s="72">
        <v>2942</v>
      </c>
      <c r="I59" s="73">
        <v>5472</v>
      </c>
    </row>
    <row r="60" spans="1:9" ht="33.75">
      <c r="A60" s="56">
        <f t="shared" si="3"/>
        <v>45</v>
      </c>
      <c r="B60" s="101" t="s">
        <v>283</v>
      </c>
      <c r="C60" s="56">
        <v>810</v>
      </c>
      <c r="D60" s="58" t="s">
        <v>89</v>
      </c>
      <c r="E60" s="58"/>
      <c r="F60" s="58"/>
      <c r="G60" s="72">
        <f>G61</f>
        <v>26547</v>
      </c>
      <c r="H60" s="72">
        <f>H61</f>
        <v>44300</v>
      </c>
      <c r="I60" s="72">
        <f>I61</f>
        <v>44300</v>
      </c>
    </row>
    <row r="61" spans="1:9" ht="45">
      <c r="A61" s="56">
        <f t="shared" si="3"/>
        <v>46</v>
      </c>
      <c r="B61" s="101" t="s">
        <v>284</v>
      </c>
      <c r="C61" s="56">
        <v>810</v>
      </c>
      <c r="D61" s="58" t="s">
        <v>279</v>
      </c>
      <c r="E61" s="58"/>
      <c r="F61" s="58"/>
      <c r="G61" s="72">
        <f aca="true" t="shared" si="7" ref="G61:I68">G62</f>
        <v>26547</v>
      </c>
      <c r="H61" s="72">
        <f t="shared" si="7"/>
        <v>44300</v>
      </c>
      <c r="I61" s="73">
        <f t="shared" si="7"/>
        <v>44300</v>
      </c>
    </row>
    <row r="62" spans="1:9" ht="56.25">
      <c r="A62" s="56">
        <f t="shared" si="3"/>
        <v>47</v>
      </c>
      <c r="B62" s="99" t="s">
        <v>285</v>
      </c>
      <c r="C62" s="56">
        <v>810</v>
      </c>
      <c r="D62" s="58" t="s">
        <v>279</v>
      </c>
      <c r="E62" s="58" t="s">
        <v>82</v>
      </c>
      <c r="F62" s="58"/>
      <c r="G62" s="72">
        <f t="shared" si="7"/>
        <v>26547</v>
      </c>
      <c r="H62" s="72">
        <f t="shared" si="7"/>
        <v>44300</v>
      </c>
      <c r="I62" s="72">
        <f t="shared" si="7"/>
        <v>44300</v>
      </c>
    </row>
    <row r="63" spans="1:9" ht="33.75">
      <c r="A63" s="56">
        <f t="shared" si="3"/>
        <v>48</v>
      </c>
      <c r="B63" s="99" t="s">
        <v>174</v>
      </c>
      <c r="C63" s="56">
        <v>810</v>
      </c>
      <c r="D63" s="58" t="s">
        <v>279</v>
      </c>
      <c r="E63" s="58" t="s">
        <v>66</v>
      </c>
      <c r="F63" s="58"/>
      <c r="G63" s="72">
        <f>G64+G67</f>
        <v>26547</v>
      </c>
      <c r="H63" s="72">
        <f>H64+H67</f>
        <v>44300</v>
      </c>
      <c r="I63" s="72">
        <f>I64+I67</f>
        <v>44300</v>
      </c>
    </row>
    <row r="64" spans="1:9" ht="112.5">
      <c r="A64" s="56">
        <f t="shared" si="3"/>
        <v>49</v>
      </c>
      <c r="B64" s="98" t="s">
        <v>282</v>
      </c>
      <c r="C64" s="56">
        <v>810</v>
      </c>
      <c r="D64" s="58" t="s">
        <v>279</v>
      </c>
      <c r="E64" s="58" t="s">
        <v>167</v>
      </c>
      <c r="F64" s="58"/>
      <c r="G64" s="72">
        <f aca="true" t="shared" si="8" ref="G64:I65">G65</f>
        <v>21600</v>
      </c>
      <c r="H64" s="72">
        <f t="shared" si="8"/>
        <v>39600</v>
      </c>
      <c r="I64" s="72">
        <f t="shared" si="8"/>
        <v>39600</v>
      </c>
    </row>
    <row r="65" spans="1:9" ht="33.75">
      <c r="A65" s="56">
        <f t="shared" si="3"/>
        <v>50</v>
      </c>
      <c r="B65" s="99" t="s">
        <v>277</v>
      </c>
      <c r="C65" s="56">
        <v>810</v>
      </c>
      <c r="D65" s="58" t="s">
        <v>279</v>
      </c>
      <c r="E65" s="58" t="s">
        <v>167</v>
      </c>
      <c r="F65" s="58" t="s">
        <v>18</v>
      </c>
      <c r="G65" s="72">
        <f t="shared" si="8"/>
        <v>21600</v>
      </c>
      <c r="H65" s="72">
        <f t="shared" si="8"/>
        <v>39600</v>
      </c>
      <c r="I65" s="72">
        <f t="shared" si="8"/>
        <v>39600</v>
      </c>
    </row>
    <row r="66" spans="1:9" ht="33.75">
      <c r="A66" s="56">
        <f t="shared" si="3"/>
        <v>51</v>
      </c>
      <c r="B66" s="99" t="s">
        <v>20</v>
      </c>
      <c r="C66" s="56">
        <v>810</v>
      </c>
      <c r="D66" s="58" t="s">
        <v>279</v>
      </c>
      <c r="E66" s="58" t="s">
        <v>167</v>
      </c>
      <c r="F66" s="58" t="s">
        <v>21</v>
      </c>
      <c r="G66" s="72">
        <v>21600</v>
      </c>
      <c r="H66" s="72">
        <v>39600</v>
      </c>
      <c r="I66" s="73">
        <v>39600</v>
      </c>
    </row>
    <row r="67" spans="1:9" ht="195">
      <c r="A67" s="56">
        <f t="shared" si="3"/>
        <v>52</v>
      </c>
      <c r="B67" s="71" t="s">
        <v>281</v>
      </c>
      <c r="C67" s="56">
        <v>810</v>
      </c>
      <c r="D67" s="58" t="s">
        <v>279</v>
      </c>
      <c r="E67" s="58" t="s">
        <v>280</v>
      </c>
      <c r="F67" s="58"/>
      <c r="G67" s="72">
        <f t="shared" si="7"/>
        <v>4947</v>
      </c>
      <c r="H67" s="72">
        <f t="shared" si="7"/>
        <v>4700</v>
      </c>
      <c r="I67" s="73">
        <f t="shared" si="7"/>
        <v>4700</v>
      </c>
    </row>
    <row r="68" spans="1:9" ht="45">
      <c r="A68" s="56">
        <f t="shared" si="3"/>
        <v>53</v>
      </c>
      <c r="B68" s="71" t="s">
        <v>64</v>
      </c>
      <c r="C68" s="56">
        <v>810</v>
      </c>
      <c r="D68" s="58" t="s">
        <v>279</v>
      </c>
      <c r="E68" s="58" t="s">
        <v>280</v>
      </c>
      <c r="F68" s="58" t="s">
        <v>18</v>
      </c>
      <c r="G68" s="72">
        <f t="shared" si="7"/>
        <v>4947</v>
      </c>
      <c r="H68" s="72">
        <f t="shared" si="7"/>
        <v>4700</v>
      </c>
      <c r="I68" s="73">
        <f t="shared" si="7"/>
        <v>4700</v>
      </c>
    </row>
    <row r="69" spans="1:9" ht="60">
      <c r="A69" s="56">
        <f t="shared" si="3"/>
        <v>54</v>
      </c>
      <c r="B69" s="71" t="s">
        <v>20</v>
      </c>
      <c r="C69" s="56">
        <v>810</v>
      </c>
      <c r="D69" s="58" t="s">
        <v>279</v>
      </c>
      <c r="E69" s="58" t="s">
        <v>280</v>
      </c>
      <c r="F69" s="58" t="s">
        <v>21</v>
      </c>
      <c r="G69" s="72">
        <v>4947</v>
      </c>
      <c r="H69" s="72">
        <v>4700</v>
      </c>
      <c r="I69" s="73">
        <v>4700</v>
      </c>
    </row>
    <row r="70" spans="1:9" ht="15">
      <c r="A70" s="56">
        <f t="shared" si="3"/>
        <v>55</v>
      </c>
      <c r="B70" s="71" t="s">
        <v>105</v>
      </c>
      <c r="C70" s="56">
        <v>810</v>
      </c>
      <c r="D70" s="58" t="s">
        <v>79</v>
      </c>
      <c r="E70" s="58"/>
      <c r="F70" s="58"/>
      <c r="G70" s="72">
        <f>G71</f>
        <v>201188.77000000002</v>
      </c>
      <c r="H70" s="72">
        <f>H71</f>
        <v>107700</v>
      </c>
      <c r="I70" s="72">
        <f>I71</f>
        <v>110700</v>
      </c>
    </row>
    <row r="71" spans="1:9" ht="30">
      <c r="A71" s="56">
        <f t="shared" si="3"/>
        <v>56</v>
      </c>
      <c r="B71" s="71" t="s">
        <v>121</v>
      </c>
      <c r="C71" s="56">
        <v>810</v>
      </c>
      <c r="D71" s="58" t="s">
        <v>90</v>
      </c>
      <c r="E71" s="58"/>
      <c r="F71" s="58"/>
      <c r="G71" s="72">
        <f aca="true" t="shared" si="9" ref="G71:I72">G72</f>
        <v>201188.77000000002</v>
      </c>
      <c r="H71" s="72">
        <f t="shared" si="9"/>
        <v>107700</v>
      </c>
      <c r="I71" s="72">
        <f t="shared" si="9"/>
        <v>110700</v>
      </c>
    </row>
    <row r="72" spans="1:9" ht="90">
      <c r="A72" s="56">
        <f t="shared" si="3"/>
        <v>57</v>
      </c>
      <c r="B72" s="71" t="s">
        <v>171</v>
      </c>
      <c r="C72" s="56">
        <v>810</v>
      </c>
      <c r="D72" s="58" t="s">
        <v>90</v>
      </c>
      <c r="E72" s="58" t="s">
        <v>82</v>
      </c>
      <c r="F72" s="58"/>
      <c r="G72" s="72">
        <f t="shared" si="9"/>
        <v>201188.77000000002</v>
      </c>
      <c r="H72" s="72">
        <f t="shared" si="9"/>
        <v>107700</v>
      </c>
      <c r="I72" s="72">
        <f t="shared" si="9"/>
        <v>110700</v>
      </c>
    </row>
    <row r="73" spans="1:9" ht="60">
      <c r="A73" s="56">
        <f t="shared" si="3"/>
        <v>58</v>
      </c>
      <c r="B73" s="71" t="s">
        <v>176</v>
      </c>
      <c r="C73" s="56">
        <v>810</v>
      </c>
      <c r="D73" s="58" t="s">
        <v>90</v>
      </c>
      <c r="E73" s="58" t="s">
        <v>185</v>
      </c>
      <c r="F73" s="58"/>
      <c r="G73" s="72">
        <f>G74+G77+G80</f>
        <v>201188.77000000002</v>
      </c>
      <c r="H73" s="72">
        <f>H74+H77+H80</f>
        <v>107700</v>
      </c>
      <c r="I73" s="72">
        <f>I74+I77+I80</f>
        <v>110700</v>
      </c>
    </row>
    <row r="74" spans="1:9" ht="225">
      <c r="A74" s="56">
        <f t="shared" si="3"/>
        <v>59</v>
      </c>
      <c r="B74" s="71" t="s">
        <v>177</v>
      </c>
      <c r="C74" s="56">
        <v>810</v>
      </c>
      <c r="D74" s="58" t="s">
        <v>90</v>
      </c>
      <c r="E74" s="58" t="s">
        <v>186</v>
      </c>
      <c r="F74" s="58"/>
      <c r="G74" s="72">
        <f aca="true" t="shared" si="10" ref="G74:I75">G75</f>
        <v>15000</v>
      </c>
      <c r="H74" s="72">
        <f t="shared" si="10"/>
        <v>0</v>
      </c>
      <c r="I74" s="73">
        <f t="shared" si="10"/>
        <v>0</v>
      </c>
    </row>
    <row r="75" spans="1:9" ht="45">
      <c r="A75" s="56">
        <f t="shared" si="3"/>
        <v>60</v>
      </c>
      <c r="B75" s="71" t="s">
        <v>64</v>
      </c>
      <c r="C75" s="56">
        <v>810</v>
      </c>
      <c r="D75" s="58" t="s">
        <v>90</v>
      </c>
      <c r="E75" s="58" t="s">
        <v>186</v>
      </c>
      <c r="F75" s="58" t="s">
        <v>18</v>
      </c>
      <c r="G75" s="72">
        <f t="shared" si="10"/>
        <v>15000</v>
      </c>
      <c r="H75" s="72">
        <f t="shared" si="10"/>
        <v>0</v>
      </c>
      <c r="I75" s="73">
        <f t="shared" si="10"/>
        <v>0</v>
      </c>
    </row>
    <row r="76" spans="1:9" ht="60">
      <c r="A76" s="56">
        <f t="shared" si="3"/>
        <v>61</v>
      </c>
      <c r="B76" s="71" t="s">
        <v>20</v>
      </c>
      <c r="C76" s="56">
        <v>810</v>
      </c>
      <c r="D76" s="58" t="s">
        <v>90</v>
      </c>
      <c r="E76" s="58" t="s">
        <v>186</v>
      </c>
      <c r="F76" s="58" t="s">
        <v>21</v>
      </c>
      <c r="G76" s="72">
        <v>15000</v>
      </c>
      <c r="H76" s="72">
        <v>0</v>
      </c>
      <c r="I76" s="73">
        <v>0</v>
      </c>
    </row>
    <row r="77" spans="1:9" ht="225">
      <c r="A77" s="56">
        <f t="shared" si="3"/>
        <v>62</v>
      </c>
      <c r="B77" s="71" t="s">
        <v>177</v>
      </c>
      <c r="C77" s="56">
        <v>810</v>
      </c>
      <c r="D77" s="58" t="s">
        <v>90</v>
      </c>
      <c r="E77" s="58" t="s">
        <v>187</v>
      </c>
      <c r="F77" s="58"/>
      <c r="G77" s="72">
        <f aca="true" t="shared" si="11" ref="G77:I78">G78</f>
        <v>109747.77</v>
      </c>
      <c r="H77" s="72">
        <f t="shared" si="11"/>
        <v>107700</v>
      </c>
      <c r="I77" s="73">
        <f t="shared" si="11"/>
        <v>110700</v>
      </c>
    </row>
    <row r="78" spans="1:9" ht="45">
      <c r="A78" s="56">
        <f t="shared" si="3"/>
        <v>63</v>
      </c>
      <c r="B78" s="71" t="s">
        <v>64</v>
      </c>
      <c r="C78" s="56">
        <v>810</v>
      </c>
      <c r="D78" s="58" t="s">
        <v>90</v>
      </c>
      <c r="E78" s="58" t="s">
        <v>187</v>
      </c>
      <c r="F78" s="58" t="s">
        <v>18</v>
      </c>
      <c r="G78" s="72">
        <f t="shared" si="11"/>
        <v>109747.77</v>
      </c>
      <c r="H78" s="72">
        <f t="shared" si="11"/>
        <v>107700</v>
      </c>
      <c r="I78" s="73">
        <f t="shared" si="11"/>
        <v>110700</v>
      </c>
    </row>
    <row r="79" spans="1:9" ht="60">
      <c r="A79" s="56">
        <f t="shared" si="3"/>
        <v>64</v>
      </c>
      <c r="B79" s="71" t="s">
        <v>20</v>
      </c>
      <c r="C79" s="56">
        <v>810</v>
      </c>
      <c r="D79" s="58" t="s">
        <v>90</v>
      </c>
      <c r="E79" s="58" t="s">
        <v>187</v>
      </c>
      <c r="F79" s="58" t="s">
        <v>21</v>
      </c>
      <c r="G79" s="72">
        <v>109747.77</v>
      </c>
      <c r="H79" s="72">
        <v>107700</v>
      </c>
      <c r="I79" s="73">
        <v>110700</v>
      </c>
    </row>
    <row r="80" spans="1:9" ht="146.25">
      <c r="A80" s="56">
        <f t="shared" si="3"/>
        <v>65</v>
      </c>
      <c r="B80" s="98" t="s">
        <v>276</v>
      </c>
      <c r="C80" s="56">
        <v>810</v>
      </c>
      <c r="D80" s="58" t="s">
        <v>90</v>
      </c>
      <c r="E80" s="58" t="s">
        <v>278</v>
      </c>
      <c r="F80" s="58"/>
      <c r="G80" s="72">
        <f aca="true" t="shared" si="12" ref="G80:I81">G81</f>
        <v>76441</v>
      </c>
      <c r="H80" s="72">
        <f t="shared" si="12"/>
        <v>0</v>
      </c>
      <c r="I80" s="72">
        <f t="shared" si="12"/>
        <v>0</v>
      </c>
    </row>
    <row r="81" spans="1:9" ht="33.75">
      <c r="A81" s="56">
        <f t="shared" si="3"/>
        <v>66</v>
      </c>
      <c r="B81" s="99" t="s">
        <v>277</v>
      </c>
      <c r="C81" s="56">
        <v>810</v>
      </c>
      <c r="D81" s="58" t="s">
        <v>90</v>
      </c>
      <c r="E81" s="58" t="s">
        <v>278</v>
      </c>
      <c r="F81" s="58" t="s">
        <v>18</v>
      </c>
      <c r="G81" s="72">
        <f t="shared" si="12"/>
        <v>76441</v>
      </c>
      <c r="H81" s="72">
        <f t="shared" si="12"/>
        <v>0</v>
      </c>
      <c r="I81" s="72">
        <f t="shared" si="12"/>
        <v>0</v>
      </c>
    </row>
    <row r="82" spans="1:9" ht="33.75">
      <c r="A82" s="56">
        <f t="shared" si="3"/>
        <v>67</v>
      </c>
      <c r="B82" s="99" t="s">
        <v>20</v>
      </c>
      <c r="C82" s="56">
        <v>810</v>
      </c>
      <c r="D82" s="58" t="s">
        <v>90</v>
      </c>
      <c r="E82" s="58" t="s">
        <v>278</v>
      </c>
      <c r="F82" s="58" t="s">
        <v>21</v>
      </c>
      <c r="G82" s="72">
        <v>76441</v>
      </c>
      <c r="H82" s="72">
        <v>0</v>
      </c>
      <c r="I82" s="73">
        <v>0</v>
      </c>
    </row>
    <row r="83" spans="1:9" ht="30">
      <c r="A83" s="56">
        <f t="shared" si="3"/>
        <v>68</v>
      </c>
      <c r="B83" s="71" t="s">
        <v>111</v>
      </c>
      <c r="C83" s="56">
        <v>810</v>
      </c>
      <c r="D83" s="58" t="s">
        <v>91</v>
      </c>
      <c r="E83" s="58"/>
      <c r="F83" s="58"/>
      <c r="G83" s="72">
        <f>G90+G84</f>
        <v>55664</v>
      </c>
      <c r="H83" s="72">
        <f>H90+H84</f>
        <v>55664</v>
      </c>
      <c r="I83" s="72">
        <f>I90+I84</f>
        <v>55664</v>
      </c>
    </row>
    <row r="84" spans="1:9" ht="15">
      <c r="A84" s="56">
        <f t="shared" si="3"/>
        <v>69</v>
      </c>
      <c r="B84" s="71" t="s">
        <v>194</v>
      </c>
      <c r="C84" s="56">
        <v>810</v>
      </c>
      <c r="D84" s="58" t="s">
        <v>191</v>
      </c>
      <c r="E84" s="58"/>
      <c r="F84" s="58"/>
      <c r="G84" s="72">
        <f aca="true" t="shared" si="13" ref="G84:I88">G85</f>
        <v>10000</v>
      </c>
      <c r="H84" s="72">
        <f t="shared" si="13"/>
        <v>10000</v>
      </c>
      <c r="I84" s="72">
        <f t="shared" si="13"/>
        <v>10000</v>
      </c>
    </row>
    <row r="85" spans="1:9" ht="90">
      <c r="A85" s="56">
        <f t="shared" si="3"/>
        <v>70</v>
      </c>
      <c r="B85" s="71" t="s">
        <v>171</v>
      </c>
      <c r="C85" s="56">
        <v>810</v>
      </c>
      <c r="D85" s="58" t="s">
        <v>191</v>
      </c>
      <c r="E85" s="58" t="s">
        <v>82</v>
      </c>
      <c r="F85" s="58"/>
      <c r="G85" s="72">
        <f t="shared" si="13"/>
        <v>10000</v>
      </c>
      <c r="H85" s="72">
        <f t="shared" si="13"/>
        <v>10000</v>
      </c>
      <c r="I85" s="72">
        <f t="shared" si="13"/>
        <v>10000</v>
      </c>
    </row>
    <row r="86" spans="1:9" ht="45">
      <c r="A86" s="56">
        <f t="shared" si="3"/>
        <v>71</v>
      </c>
      <c r="B86" s="71" t="s">
        <v>172</v>
      </c>
      <c r="C86" s="56">
        <v>810</v>
      </c>
      <c r="D86" s="58" t="s">
        <v>191</v>
      </c>
      <c r="E86" s="58" t="s">
        <v>81</v>
      </c>
      <c r="F86" s="58"/>
      <c r="G86" s="72">
        <f t="shared" si="13"/>
        <v>10000</v>
      </c>
      <c r="H86" s="72">
        <f t="shared" si="13"/>
        <v>10000</v>
      </c>
      <c r="I86" s="72">
        <f t="shared" si="13"/>
        <v>10000</v>
      </c>
    </row>
    <row r="87" spans="1:9" ht="180">
      <c r="A87" s="56">
        <f t="shared" si="3"/>
        <v>72</v>
      </c>
      <c r="B87" s="71" t="s">
        <v>193</v>
      </c>
      <c r="C87" s="56">
        <v>810</v>
      </c>
      <c r="D87" s="58" t="s">
        <v>191</v>
      </c>
      <c r="E87" s="58" t="s">
        <v>192</v>
      </c>
      <c r="F87" s="58"/>
      <c r="G87" s="72">
        <f t="shared" si="13"/>
        <v>10000</v>
      </c>
      <c r="H87" s="72">
        <f t="shared" si="13"/>
        <v>10000</v>
      </c>
      <c r="I87" s="72">
        <f t="shared" si="13"/>
        <v>10000</v>
      </c>
    </row>
    <row r="88" spans="1:9" ht="45">
      <c r="A88" s="56">
        <f t="shared" si="3"/>
        <v>73</v>
      </c>
      <c r="B88" s="71" t="s">
        <v>64</v>
      </c>
      <c r="C88" s="56">
        <v>810</v>
      </c>
      <c r="D88" s="58" t="s">
        <v>191</v>
      </c>
      <c r="E88" s="58" t="s">
        <v>192</v>
      </c>
      <c r="F88" s="58" t="s">
        <v>18</v>
      </c>
      <c r="G88" s="72">
        <f t="shared" si="13"/>
        <v>10000</v>
      </c>
      <c r="H88" s="72">
        <f t="shared" si="13"/>
        <v>10000</v>
      </c>
      <c r="I88" s="72">
        <f t="shared" si="13"/>
        <v>10000</v>
      </c>
    </row>
    <row r="89" spans="1:9" ht="60">
      <c r="A89" s="56">
        <f t="shared" si="3"/>
        <v>74</v>
      </c>
      <c r="B89" s="71" t="s">
        <v>20</v>
      </c>
      <c r="C89" s="56">
        <v>810</v>
      </c>
      <c r="D89" s="58" t="s">
        <v>191</v>
      </c>
      <c r="E89" s="58" t="s">
        <v>192</v>
      </c>
      <c r="F89" s="58" t="s">
        <v>21</v>
      </c>
      <c r="G89" s="72">
        <v>10000</v>
      </c>
      <c r="H89" s="72">
        <v>10000</v>
      </c>
      <c r="I89" s="73">
        <v>10000</v>
      </c>
    </row>
    <row r="90" spans="1:9" ht="15">
      <c r="A90" s="56">
        <f t="shared" si="3"/>
        <v>75</v>
      </c>
      <c r="B90" s="71" t="s">
        <v>112</v>
      </c>
      <c r="C90" s="56">
        <v>810</v>
      </c>
      <c r="D90" s="58" t="s">
        <v>92</v>
      </c>
      <c r="E90" s="58"/>
      <c r="F90" s="58"/>
      <c r="G90" s="72">
        <f aca="true" t="shared" si="14" ref="G90:I92">G91</f>
        <v>45664</v>
      </c>
      <c r="H90" s="72">
        <f t="shared" si="14"/>
        <v>45664</v>
      </c>
      <c r="I90" s="73">
        <f t="shared" si="14"/>
        <v>45664</v>
      </c>
    </row>
    <row r="91" spans="1:9" ht="90">
      <c r="A91" s="56">
        <f t="shared" si="3"/>
        <v>76</v>
      </c>
      <c r="B91" s="71" t="s">
        <v>171</v>
      </c>
      <c r="C91" s="56">
        <v>810</v>
      </c>
      <c r="D91" s="58" t="s">
        <v>92</v>
      </c>
      <c r="E91" s="58" t="s">
        <v>82</v>
      </c>
      <c r="F91" s="58"/>
      <c r="G91" s="72">
        <f t="shared" si="14"/>
        <v>45664</v>
      </c>
      <c r="H91" s="72">
        <f t="shared" si="14"/>
        <v>45664</v>
      </c>
      <c r="I91" s="73">
        <f t="shared" si="14"/>
        <v>45664</v>
      </c>
    </row>
    <row r="92" spans="1:9" ht="45">
      <c r="A92" s="56">
        <f t="shared" si="3"/>
        <v>77</v>
      </c>
      <c r="B92" s="71" t="s">
        <v>172</v>
      </c>
      <c r="C92" s="56">
        <v>810</v>
      </c>
      <c r="D92" s="58" t="s">
        <v>92</v>
      </c>
      <c r="E92" s="58" t="s">
        <v>81</v>
      </c>
      <c r="F92" s="58"/>
      <c r="G92" s="72">
        <f>G93</f>
        <v>45664</v>
      </c>
      <c r="H92" s="72">
        <f t="shared" si="14"/>
        <v>45664</v>
      </c>
      <c r="I92" s="72">
        <f t="shared" si="14"/>
        <v>45664</v>
      </c>
    </row>
    <row r="93" spans="1:9" ht="150">
      <c r="A93" s="56">
        <f t="shared" si="3"/>
        <v>78</v>
      </c>
      <c r="B93" s="71" t="s">
        <v>178</v>
      </c>
      <c r="C93" s="56">
        <v>810</v>
      </c>
      <c r="D93" s="58" t="s">
        <v>92</v>
      </c>
      <c r="E93" s="58" t="s">
        <v>166</v>
      </c>
      <c r="F93" s="58"/>
      <c r="G93" s="72">
        <f aca="true" t="shared" si="15" ref="G93:I94">G94</f>
        <v>45664</v>
      </c>
      <c r="H93" s="72">
        <f t="shared" si="15"/>
        <v>45664</v>
      </c>
      <c r="I93" s="73">
        <f t="shared" si="15"/>
        <v>45664</v>
      </c>
    </row>
    <row r="94" spans="1:9" ht="45">
      <c r="A94" s="56">
        <f t="shared" si="3"/>
        <v>79</v>
      </c>
      <c r="B94" s="71" t="s">
        <v>64</v>
      </c>
      <c r="C94" s="56">
        <v>810</v>
      </c>
      <c r="D94" s="58" t="s">
        <v>92</v>
      </c>
      <c r="E94" s="58" t="s">
        <v>166</v>
      </c>
      <c r="F94" s="58" t="s">
        <v>18</v>
      </c>
      <c r="G94" s="72">
        <f t="shared" si="15"/>
        <v>45664</v>
      </c>
      <c r="H94" s="72">
        <f t="shared" si="15"/>
        <v>45664</v>
      </c>
      <c r="I94" s="73">
        <f t="shared" si="15"/>
        <v>45664</v>
      </c>
    </row>
    <row r="95" spans="1:9" ht="60">
      <c r="A95" s="56">
        <f t="shared" si="3"/>
        <v>80</v>
      </c>
      <c r="B95" s="71" t="s">
        <v>20</v>
      </c>
      <c r="C95" s="56">
        <v>810</v>
      </c>
      <c r="D95" s="58" t="s">
        <v>92</v>
      </c>
      <c r="E95" s="58" t="s">
        <v>166</v>
      </c>
      <c r="F95" s="58" t="s">
        <v>21</v>
      </c>
      <c r="G95" s="72">
        <v>45664</v>
      </c>
      <c r="H95" s="72">
        <v>45664</v>
      </c>
      <c r="I95" s="73">
        <v>45664</v>
      </c>
    </row>
    <row r="96" spans="1:9" ht="23.25" customHeight="1">
      <c r="A96" s="56">
        <f t="shared" si="3"/>
        <v>81</v>
      </c>
      <c r="B96" s="71" t="s">
        <v>113</v>
      </c>
      <c r="C96" s="56">
        <v>810</v>
      </c>
      <c r="D96" s="58" t="s">
        <v>93</v>
      </c>
      <c r="E96" s="58"/>
      <c r="F96" s="58"/>
      <c r="G96" s="72">
        <f aca="true" t="shared" si="16" ref="G96:H101">G97</f>
        <v>253300</v>
      </c>
      <c r="H96" s="72">
        <f t="shared" si="16"/>
        <v>253300</v>
      </c>
      <c r="I96" s="73">
        <f>+H96</f>
        <v>253300</v>
      </c>
    </row>
    <row r="97" spans="1:9" ht="15">
      <c r="A97" s="56">
        <f t="shared" si="3"/>
        <v>82</v>
      </c>
      <c r="B97" s="71" t="s">
        <v>67</v>
      </c>
      <c r="C97" s="56">
        <v>810</v>
      </c>
      <c r="D97" s="58" t="s">
        <v>94</v>
      </c>
      <c r="E97" s="58"/>
      <c r="F97" s="58"/>
      <c r="G97" s="72">
        <f t="shared" si="16"/>
        <v>253300</v>
      </c>
      <c r="H97" s="72">
        <f t="shared" si="16"/>
        <v>253300</v>
      </c>
      <c r="I97" s="73">
        <f>+H97</f>
        <v>253300</v>
      </c>
    </row>
    <row r="98" spans="1:9" ht="90">
      <c r="A98" s="56">
        <f t="shared" si="3"/>
        <v>83</v>
      </c>
      <c r="B98" s="71" t="s">
        <v>171</v>
      </c>
      <c r="C98" s="56">
        <v>810</v>
      </c>
      <c r="D98" s="58" t="s">
        <v>94</v>
      </c>
      <c r="E98" s="58" t="s">
        <v>82</v>
      </c>
      <c r="F98" s="58"/>
      <c r="G98" s="72">
        <f t="shared" si="16"/>
        <v>253300</v>
      </c>
      <c r="H98" s="72">
        <f t="shared" si="16"/>
        <v>253300</v>
      </c>
      <c r="I98" s="73">
        <f>I99</f>
        <v>253300</v>
      </c>
    </row>
    <row r="99" spans="1:9" ht="45">
      <c r="A99" s="56">
        <f t="shared" si="3"/>
        <v>84</v>
      </c>
      <c r="B99" s="71" t="s">
        <v>3</v>
      </c>
      <c r="C99" s="56">
        <v>810</v>
      </c>
      <c r="D99" s="58" t="s">
        <v>94</v>
      </c>
      <c r="E99" s="58" t="s">
        <v>0</v>
      </c>
      <c r="F99" s="58"/>
      <c r="G99" s="72">
        <f t="shared" si="16"/>
        <v>253300</v>
      </c>
      <c r="H99" s="72">
        <f t="shared" si="16"/>
        <v>253300</v>
      </c>
      <c r="I99" s="73">
        <f>I100</f>
        <v>253300</v>
      </c>
    </row>
    <row r="100" spans="1:9" ht="300">
      <c r="A100" s="56">
        <f t="shared" si="3"/>
        <v>85</v>
      </c>
      <c r="B100" s="71" t="s">
        <v>2</v>
      </c>
      <c r="C100" s="56">
        <v>810</v>
      </c>
      <c r="D100" s="58" t="s">
        <v>94</v>
      </c>
      <c r="E100" s="58" t="s">
        <v>1</v>
      </c>
      <c r="F100" s="58"/>
      <c r="G100" s="72">
        <f t="shared" si="16"/>
        <v>253300</v>
      </c>
      <c r="H100" s="72">
        <f t="shared" si="16"/>
        <v>253300</v>
      </c>
      <c r="I100" s="73">
        <f>I101</f>
        <v>253300</v>
      </c>
    </row>
    <row r="101" spans="1:9" ht="15">
      <c r="A101" s="56">
        <f t="shared" si="3"/>
        <v>86</v>
      </c>
      <c r="B101" s="71" t="s">
        <v>68</v>
      </c>
      <c r="C101" s="56">
        <v>810</v>
      </c>
      <c r="D101" s="58" t="s">
        <v>94</v>
      </c>
      <c r="E101" s="58" t="s">
        <v>1</v>
      </c>
      <c r="F101" s="58" t="s">
        <v>106</v>
      </c>
      <c r="G101" s="72">
        <f t="shared" si="16"/>
        <v>253300</v>
      </c>
      <c r="H101" s="72">
        <f t="shared" si="16"/>
        <v>253300</v>
      </c>
      <c r="I101" s="73">
        <f>I102</f>
        <v>253300</v>
      </c>
    </row>
    <row r="102" spans="1:9" ht="30">
      <c r="A102" s="56">
        <f t="shared" si="3"/>
        <v>87</v>
      </c>
      <c r="B102" s="71" t="s">
        <v>76</v>
      </c>
      <c r="C102" s="56">
        <v>810</v>
      </c>
      <c r="D102" s="58" t="s">
        <v>94</v>
      </c>
      <c r="E102" s="58" t="s">
        <v>1</v>
      </c>
      <c r="F102" s="58" t="s">
        <v>69</v>
      </c>
      <c r="G102" s="72">
        <v>253300</v>
      </c>
      <c r="H102" s="72">
        <v>253300</v>
      </c>
      <c r="I102" s="73">
        <v>253300</v>
      </c>
    </row>
    <row r="103" spans="1:9" ht="75">
      <c r="A103" s="56">
        <f t="shared" si="3"/>
        <v>88</v>
      </c>
      <c r="B103" s="66" t="s">
        <v>243</v>
      </c>
      <c r="C103" s="56">
        <v>810</v>
      </c>
      <c r="D103" s="58" t="s">
        <v>241</v>
      </c>
      <c r="E103" s="58"/>
      <c r="F103" s="58"/>
      <c r="G103" s="72">
        <f aca="true" t="shared" si="17" ref="G103:I108">G104</f>
        <v>26404</v>
      </c>
      <c r="H103" s="72">
        <f t="shared" si="17"/>
        <v>26404</v>
      </c>
      <c r="I103" s="72">
        <f t="shared" si="17"/>
        <v>26404</v>
      </c>
    </row>
    <row r="104" spans="1:9" ht="30">
      <c r="A104" s="56">
        <f t="shared" si="3"/>
        <v>89</v>
      </c>
      <c r="B104" s="66" t="s">
        <v>244</v>
      </c>
      <c r="C104" s="56">
        <v>810</v>
      </c>
      <c r="D104" s="58" t="s">
        <v>242</v>
      </c>
      <c r="E104" s="58"/>
      <c r="F104" s="58"/>
      <c r="G104" s="72">
        <f t="shared" si="17"/>
        <v>26404</v>
      </c>
      <c r="H104" s="72">
        <f t="shared" si="17"/>
        <v>26404</v>
      </c>
      <c r="I104" s="72">
        <f t="shared" si="17"/>
        <v>26404</v>
      </c>
    </row>
    <row r="105" spans="1:9" ht="45">
      <c r="A105" s="56">
        <f aca="true" t="shared" si="18" ref="A105:A110">A104+1</f>
        <v>90</v>
      </c>
      <c r="B105" s="66" t="s">
        <v>245</v>
      </c>
      <c r="C105" s="56">
        <v>810</v>
      </c>
      <c r="D105" s="58" t="s">
        <v>242</v>
      </c>
      <c r="E105" s="58" t="s">
        <v>247</v>
      </c>
      <c r="F105" s="58"/>
      <c r="G105" s="72">
        <f t="shared" si="17"/>
        <v>26404</v>
      </c>
      <c r="H105" s="72">
        <f t="shared" si="17"/>
        <v>26404</v>
      </c>
      <c r="I105" s="72">
        <f t="shared" si="17"/>
        <v>26404</v>
      </c>
    </row>
    <row r="106" spans="1:9" ht="45">
      <c r="A106" s="56">
        <f t="shared" si="18"/>
        <v>91</v>
      </c>
      <c r="B106" s="66" t="s">
        <v>169</v>
      </c>
      <c r="C106" s="56">
        <v>810</v>
      </c>
      <c r="D106" s="58" t="s">
        <v>242</v>
      </c>
      <c r="E106" s="58" t="s">
        <v>248</v>
      </c>
      <c r="F106" s="58"/>
      <c r="G106" s="72">
        <f t="shared" si="17"/>
        <v>26404</v>
      </c>
      <c r="H106" s="72">
        <f t="shared" si="17"/>
        <v>26404</v>
      </c>
      <c r="I106" s="72">
        <f t="shared" si="17"/>
        <v>26404</v>
      </c>
    </row>
    <row r="107" spans="1:9" ht="195">
      <c r="A107" s="56">
        <f t="shared" si="18"/>
        <v>92</v>
      </c>
      <c r="B107" s="81" t="s">
        <v>246</v>
      </c>
      <c r="C107" s="56">
        <v>810</v>
      </c>
      <c r="D107" s="58" t="s">
        <v>242</v>
      </c>
      <c r="E107" s="58" t="s">
        <v>249</v>
      </c>
      <c r="F107" s="58"/>
      <c r="G107" s="72">
        <f t="shared" si="17"/>
        <v>26404</v>
      </c>
      <c r="H107" s="72">
        <f t="shared" si="17"/>
        <v>26404</v>
      </c>
      <c r="I107" s="72">
        <f t="shared" si="17"/>
        <v>26404</v>
      </c>
    </row>
    <row r="108" spans="1:9" ht="15">
      <c r="A108" s="56">
        <f t="shared" si="18"/>
        <v>93</v>
      </c>
      <c r="B108" s="82" t="s">
        <v>68</v>
      </c>
      <c r="C108" s="56">
        <v>810</v>
      </c>
      <c r="D108" s="58" t="s">
        <v>242</v>
      </c>
      <c r="E108" s="58" t="s">
        <v>249</v>
      </c>
      <c r="F108" s="58" t="s">
        <v>106</v>
      </c>
      <c r="G108" s="72">
        <f t="shared" si="17"/>
        <v>26404</v>
      </c>
      <c r="H108" s="72">
        <f t="shared" si="17"/>
        <v>26404</v>
      </c>
      <c r="I108" s="72">
        <f t="shared" si="17"/>
        <v>26404</v>
      </c>
    </row>
    <row r="109" spans="1:9" ht="30">
      <c r="A109" s="56">
        <f t="shared" si="18"/>
        <v>94</v>
      </c>
      <c r="B109" s="82" t="s">
        <v>76</v>
      </c>
      <c r="C109" s="56">
        <v>810</v>
      </c>
      <c r="D109" s="58" t="s">
        <v>242</v>
      </c>
      <c r="E109" s="58" t="s">
        <v>249</v>
      </c>
      <c r="F109" s="58" t="s">
        <v>69</v>
      </c>
      <c r="G109" s="72">
        <v>26404</v>
      </c>
      <c r="H109" s="72">
        <v>26404</v>
      </c>
      <c r="I109" s="73">
        <v>26404</v>
      </c>
    </row>
    <row r="110" spans="1:9" ht="15">
      <c r="A110" s="56">
        <f t="shared" si="18"/>
        <v>95</v>
      </c>
      <c r="B110" s="71" t="s">
        <v>120</v>
      </c>
      <c r="C110" s="56"/>
      <c r="D110" s="58"/>
      <c r="E110" s="58"/>
      <c r="F110" s="58"/>
      <c r="G110" s="72"/>
      <c r="H110" s="33">
        <v>102345.28</v>
      </c>
      <c r="I110" s="33">
        <v>202031.4</v>
      </c>
    </row>
    <row r="111" spans="1:9" ht="15">
      <c r="A111" s="56"/>
      <c r="B111" s="71" t="s">
        <v>70</v>
      </c>
      <c r="C111" s="56"/>
      <c r="D111" s="58"/>
      <c r="E111" s="58"/>
      <c r="F111" s="58"/>
      <c r="G111" s="78">
        <f>G16</f>
        <v>4149478.7199999997</v>
      </c>
      <c r="H111" s="72">
        <f>H16</f>
        <v>4093810.9999999995</v>
      </c>
      <c r="I111" s="73">
        <f>I16</f>
        <v>4040628</v>
      </c>
    </row>
    <row r="112" spans="1:9" ht="15">
      <c r="A112" s="68"/>
      <c r="B112" s="68"/>
      <c r="C112" s="79"/>
      <c r="D112" s="79"/>
      <c r="E112" s="87"/>
      <c r="F112" s="79"/>
      <c r="G112" s="80"/>
      <c r="H112" s="80"/>
      <c r="I112" s="80"/>
    </row>
    <row r="113" spans="2:9" ht="12.75">
      <c r="B113" s="22"/>
      <c r="C113" s="23"/>
      <c r="D113" s="23"/>
      <c r="E113" s="83"/>
      <c r="F113" s="23"/>
      <c r="G113" s="35"/>
      <c r="H113" s="35"/>
      <c r="I113" s="35"/>
    </row>
    <row r="114" spans="2:9" ht="12.75">
      <c r="B114" s="22"/>
      <c r="C114" s="23"/>
      <c r="D114" s="23"/>
      <c r="E114" s="83"/>
      <c r="F114" s="23"/>
      <c r="G114" s="35"/>
      <c r="H114" s="35"/>
      <c r="I114" s="35"/>
    </row>
    <row r="115" spans="2:9" ht="12.75">
      <c r="B115" s="22"/>
      <c r="C115" s="23"/>
      <c r="D115" s="23"/>
      <c r="E115" s="83"/>
      <c r="F115" s="23"/>
      <c r="G115" s="22"/>
      <c r="H115" s="22"/>
      <c r="I115" s="22"/>
    </row>
    <row r="116" ht="12.75">
      <c r="G116" s="22"/>
    </row>
  </sheetData>
  <sheetProtection/>
  <mergeCells count="14">
    <mergeCell ref="D5:I5"/>
    <mergeCell ref="A6:I6"/>
    <mergeCell ref="A7:I7"/>
    <mergeCell ref="A11:I11"/>
    <mergeCell ref="I13:I14"/>
    <mergeCell ref="A13:A14"/>
    <mergeCell ref="B13:B14"/>
    <mergeCell ref="C13:C14"/>
    <mergeCell ref="D13:F13"/>
    <mergeCell ref="B1:I1"/>
    <mergeCell ref="A2:I2"/>
    <mergeCell ref="A3:I3"/>
    <mergeCell ref="G13:G14"/>
    <mergeCell ref="H13:H14"/>
  </mergeCells>
  <printOptions/>
  <pageMargins left="0.1968503937007874" right="0.1968503937007874" top="0.1968503937007874" bottom="0.1968503937007874" header="0.11811023622047245" footer="0.1968503937007874"/>
  <pageSetup fitToHeight="8" fitToWidth="1" horizontalDpi="180" verticalDpi="18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I111"/>
  <sheetViews>
    <sheetView zoomScale="120" zoomScaleNormal="120" zoomScalePageLayoutView="0" workbookViewId="0" topLeftCell="A1">
      <selection activeCell="B1" sqref="B1:H1"/>
    </sheetView>
  </sheetViews>
  <sheetFormatPr defaultColWidth="9.00390625" defaultRowHeight="12.75"/>
  <cols>
    <col min="1" max="1" width="4.25390625" style="20" customWidth="1"/>
    <col min="2" max="2" width="46.00390625" style="20" customWidth="1"/>
    <col min="3" max="3" width="14.125" style="37" customWidth="1"/>
    <col min="4" max="5" width="5.75390625" style="20" customWidth="1"/>
    <col min="6" max="6" width="12.25390625" style="20" customWidth="1"/>
    <col min="7" max="7" width="13.75390625" style="20" customWidth="1"/>
    <col min="8" max="8" width="11.875" style="20" customWidth="1"/>
    <col min="9" max="16384" width="9.00390625" style="20" customWidth="1"/>
  </cols>
  <sheetData>
    <row r="1" spans="1:9" ht="12.75">
      <c r="A1" s="22" t="s">
        <v>24</v>
      </c>
      <c r="B1" s="107" t="s">
        <v>292</v>
      </c>
      <c r="C1" s="107"/>
      <c r="D1" s="107"/>
      <c r="E1" s="107"/>
      <c r="F1" s="107"/>
      <c r="G1" s="107"/>
      <c r="H1" s="107"/>
      <c r="I1" s="97"/>
    </row>
    <row r="2" spans="1:9" ht="12.75">
      <c r="A2" s="107" t="s">
        <v>259</v>
      </c>
      <c r="B2" s="107"/>
      <c r="C2" s="107"/>
      <c r="D2" s="107"/>
      <c r="E2" s="107"/>
      <c r="F2" s="107"/>
      <c r="G2" s="107"/>
      <c r="H2" s="107"/>
      <c r="I2" s="97"/>
    </row>
    <row r="3" spans="1:9" ht="12.75">
      <c r="A3" s="107" t="s">
        <v>262</v>
      </c>
      <c r="B3" s="107"/>
      <c r="C3" s="107"/>
      <c r="D3" s="107"/>
      <c r="E3" s="107"/>
      <c r="F3" s="107"/>
      <c r="G3" s="107"/>
      <c r="H3" s="107"/>
      <c r="I3" s="97"/>
    </row>
    <row r="5" spans="1:8" ht="12.75">
      <c r="A5" s="107" t="s">
        <v>240</v>
      </c>
      <c r="B5" s="107"/>
      <c r="C5" s="107"/>
      <c r="D5" s="107"/>
      <c r="E5" s="107"/>
      <c r="F5" s="107"/>
      <c r="G5" s="107"/>
      <c r="H5" s="107"/>
    </row>
    <row r="6" spans="1:8" ht="14.25" customHeight="1">
      <c r="A6" s="115" t="s">
        <v>259</v>
      </c>
      <c r="B6" s="115"/>
      <c r="C6" s="115"/>
      <c r="D6" s="115"/>
      <c r="E6" s="115"/>
      <c r="F6" s="115"/>
      <c r="G6" s="115"/>
      <c r="H6" s="115"/>
    </row>
    <row r="7" spans="1:8" ht="13.5" customHeight="1">
      <c r="A7" s="115" t="s">
        <v>260</v>
      </c>
      <c r="B7" s="115"/>
      <c r="C7" s="115"/>
      <c r="D7" s="115"/>
      <c r="E7" s="115"/>
      <c r="F7" s="115"/>
      <c r="G7" s="115"/>
      <c r="H7" s="115"/>
    </row>
    <row r="8" ht="12.75">
      <c r="A8" s="36"/>
    </row>
    <row r="9" spans="1:8" ht="12.75">
      <c r="A9" s="119" t="s">
        <v>258</v>
      </c>
      <c r="B9" s="119"/>
      <c r="C9" s="119"/>
      <c r="D9" s="119"/>
      <c r="E9" s="119"/>
      <c r="F9" s="119"/>
      <c r="G9" s="119"/>
      <c r="H9" s="119"/>
    </row>
    <row r="10" spans="1:8" ht="34.5" customHeight="1">
      <c r="A10" s="119"/>
      <c r="B10" s="119"/>
      <c r="C10" s="119"/>
      <c r="D10" s="119"/>
      <c r="E10" s="119"/>
      <c r="F10" s="119"/>
      <c r="G10" s="119"/>
      <c r="H10" s="119"/>
    </row>
    <row r="11" spans="1:8" ht="12.75">
      <c r="A11" s="120" t="s">
        <v>137</v>
      </c>
      <c r="B11" s="120"/>
      <c r="C11" s="120"/>
      <c r="D11" s="120"/>
      <c r="E11" s="120"/>
      <c r="F11" s="120"/>
      <c r="G11" s="120"/>
      <c r="H11" s="120"/>
    </row>
    <row r="12" spans="1:8" s="28" customFormat="1" ht="12.75" customHeight="1">
      <c r="A12" s="111" t="s">
        <v>37</v>
      </c>
      <c r="B12" s="111" t="s">
        <v>117</v>
      </c>
      <c r="C12" s="122" t="s">
        <v>118</v>
      </c>
      <c r="D12" s="111" t="s">
        <v>119</v>
      </c>
      <c r="E12" s="111" t="s">
        <v>96</v>
      </c>
      <c r="F12" s="111" t="s">
        <v>201</v>
      </c>
      <c r="G12" s="111" t="s">
        <v>206</v>
      </c>
      <c r="H12" s="111" t="s">
        <v>221</v>
      </c>
    </row>
    <row r="13" spans="1:8" s="28" customFormat="1" ht="12.75">
      <c r="A13" s="111"/>
      <c r="B13" s="111"/>
      <c r="C13" s="122"/>
      <c r="D13" s="111"/>
      <c r="E13" s="111"/>
      <c r="F13" s="121"/>
      <c r="G13" s="121"/>
      <c r="H13" s="121"/>
    </row>
    <row r="14" spans="1:8" s="28" customFormat="1" ht="12.75">
      <c r="A14" s="111"/>
      <c r="B14" s="111"/>
      <c r="C14" s="122"/>
      <c r="D14" s="111"/>
      <c r="E14" s="111"/>
      <c r="F14" s="121"/>
      <c r="G14" s="121"/>
      <c r="H14" s="121"/>
    </row>
    <row r="15" spans="1:8" s="28" customFormat="1" ht="12.75">
      <c r="A15" s="27"/>
      <c r="B15" s="27">
        <v>1</v>
      </c>
      <c r="C15" s="31">
        <v>2</v>
      </c>
      <c r="D15" s="27">
        <v>3</v>
      </c>
      <c r="E15" s="27">
        <v>4</v>
      </c>
      <c r="F15" s="27">
        <v>5</v>
      </c>
      <c r="G15" s="27">
        <v>6</v>
      </c>
      <c r="H15" s="27">
        <v>7</v>
      </c>
    </row>
    <row r="16" spans="1:8" ht="38.25">
      <c r="A16" s="27">
        <v>1</v>
      </c>
      <c r="B16" s="38" t="s">
        <v>171</v>
      </c>
      <c r="C16" s="32">
        <v>100000000</v>
      </c>
      <c r="D16" s="27"/>
      <c r="E16" s="31"/>
      <c r="F16" s="39">
        <f>F17+F33+F47+F59</f>
        <v>545144.5</v>
      </c>
      <c r="G16" s="39">
        <f>G17+G33+G47+G59</f>
        <v>460964</v>
      </c>
      <c r="H16" s="39">
        <f>H17+H33+H47+H59</f>
        <v>463964</v>
      </c>
    </row>
    <row r="17" spans="1:8" ht="25.5">
      <c r="A17" s="27">
        <f aca="true" t="shared" si="0" ref="A17:A22">A16+1</f>
        <v>2</v>
      </c>
      <c r="B17" s="38" t="s">
        <v>179</v>
      </c>
      <c r="C17" s="32">
        <v>110000000</v>
      </c>
      <c r="D17" s="27"/>
      <c r="E17" s="31"/>
      <c r="F17" s="39">
        <f>F18+F28+F23</f>
        <v>64108.729999999996</v>
      </c>
      <c r="G17" s="39">
        <f>G18+G28+G23</f>
        <v>55664</v>
      </c>
      <c r="H17" s="39">
        <f>H18+H28+H23</f>
        <v>55664</v>
      </c>
    </row>
    <row r="18" spans="1:8" ht="76.5">
      <c r="A18" s="27">
        <f t="shared" si="0"/>
        <v>3</v>
      </c>
      <c r="B18" s="38" t="s">
        <v>180</v>
      </c>
      <c r="C18" s="32">
        <v>110081010</v>
      </c>
      <c r="D18" s="27"/>
      <c r="E18" s="31"/>
      <c r="F18" s="39">
        <f>F19</f>
        <v>45664</v>
      </c>
      <c r="G18" s="39">
        <f aca="true" t="shared" si="1" ref="G18:H20">G19</f>
        <v>45664</v>
      </c>
      <c r="H18" s="39">
        <f t="shared" si="1"/>
        <v>45664</v>
      </c>
    </row>
    <row r="19" spans="1:8" ht="25.5">
      <c r="A19" s="27">
        <f t="shared" si="0"/>
        <v>4</v>
      </c>
      <c r="B19" s="38" t="s">
        <v>17</v>
      </c>
      <c r="C19" s="32">
        <v>110081010</v>
      </c>
      <c r="D19" s="27">
        <v>200</v>
      </c>
      <c r="E19" s="31"/>
      <c r="F19" s="39">
        <f>F20</f>
        <v>45664</v>
      </c>
      <c r="G19" s="39">
        <f t="shared" si="1"/>
        <v>45664</v>
      </c>
      <c r="H19" s="39">
        <f t="shared" si="1"/>
        <v>45664</v>
      </c>
    </row>
    <row r="20" spans="1:8" ht="25.5">
      <c r="A20" s="27">
        <f t="shared" si="0"/>
        <v>5</v>
      </c>
      <c r="B20" s="38" t="s">
        <v>20</v>
      </c>
      <c r="C20" s="32">
        <v>110081010</v>
      </c>
      <c r="D20" s="27">
        <v>240</v>
      </c>
      <c r="E20" s="31"/>
      <c r="F20" s="39">
        <f>F21</f>
        <v>45664</v>
      </c>
      <c r="G20" s="39">
        <f t="shared" si="1"/>
        <v>45664</v>
      </c>
      <c r="H20" s="39">
        <f t="shared" si="1"/>
        <v>45664</v>
      </c>
    </row>
    <row r="21" spans="1:8" ht="12.75">
      <c r="A21" s="27">
        <f t="shared" si="0"/>
        <v>6</v>
      </c>
      <c r="B21" s="38" t="s">
        <v>111</v>
      </c>
      <c r="C21" s="32">
        <v>110081010</v>
      </c>
      <c r="D21" s="27">
        <v>240</v>
      </c>
      <c r="E21" s="31" t="s">
        <v>91</v>
      </c>
      <c r="F21" s="39">
        <f>F22</f>
        <v>45664</v>
      </c>
      <c r="G21" s="39">
        <f>G22</f>
        <v>45664</v>
      </c>
      <c r="H21" s="39">
        <f>H22</f>
        <v>45664</v>
      </c>
    </row>
    <row r="22" spans="1:8" ht="12.75">
      <c r="A22" s="27">
        <f t="shared" si="0"/>
        <v>7</v>
      </c>
      <c r="B22" s="38" t="s">
        <v>112</v>
      </c>
      <c r="C22" s="32">
        <v>110081010</v>
      </c>
      <c r="D22" s="27">
        <v>240</v>
      </c>
      <c r="E22" s="31" t="s">
        <v>92</v>
      </c>
      <c r="F22" s="39">
        <v>45664</v>
      </c>
      <c r="G22" s="39">
        <v>45664</v>
      </c>
      <c r="H22" s="39">
        <v>45664</v>
      </c>
    </row>
    <row r="23" spans="1:8" ht="77.25" customHeight="1">
      <c r="A23" s="27">
        <v>8</v>
      </c>
      <c r="B23" s="38" t="s">
        <v>287</v>
      </c>
      <c r="C23" s="32">
        <v>110081060</v>
      </c>
      <c r="D23" s="27"/>
      <c r="E23" s="31"/>
      <c r="F23" s="39">
        <f aca="true" t="shared" si="2" ref="F23:H26">F24</f>
        <v>8444.73</v>
      </c>
      <c r="G23" s="39">
        <f t="shared" si="2"/>
        <v>0</v>
      </c>
      <c r="H23" s="39">
        <f t="shared" si="2"/>
        <v>0</v>
      </c>
    </row>
    <row r="24" spans="1:8" ht="63.75">
      <c r="A24" s="27">
        <v>9</v>
      </c>
      <c r="B24" s="38" t="s">
        <v>19</v>
      </c>
      <c r="C24" s="32">
        <v>110081060</v>
      </c>
      <c r="D24" s="27">
        <v>100</v>
      </c>
      <c r="E24" s="31"/>
      <c r="F24" s="39">
        <f t="shared" si="2"/>
        <v>8444.73</v>
      </c>
      <c r="G24" s="39">
        <f t="shared" si="2"/>
        <v>0</v>
      </c>
      <c r="H24" s="39">
        <f t="shared" si="2"/>
        <v>0</v>
      </c>
    </row>
    <row r="25" spans="1:8" ht="25.5">
      <c r="A25" s="27">
        <f>A24+1</f>
        <v>10</v>
      </c>
      <c r="B25" s="38" t="s">
        <v>143</v>
      </c>
      <c r="C25" s="32">
        <v>110081060</v>
      </c>
      <c r="D25" s="27">
        <v>120</v>
      </c>
      <c r="E25" s="31"/>
      <c r="F25" s="39">
        <f t="shared" si="2"/>
        <v>8444.73</v>
      </c>
      <c r="G25" s="39">
        <f t="shared" si="2"/>
        <v>0</v>
      </c>
      <c r="H25" s="39">
        <f t="shared" si="2"/>
        <v>0</v>
      </c>
    </row>
    <row r="26" spans="1:8" ht="12.75">
      <c r="A26" s="27">
        <f aca="true" t="shared" si="3" ref="A26:A89">A25+1</f>
        <v>11</v>
      </c>
      <c r="B26" s="100" t="s">
        <v>291</v>
      </c>
      <c r="C26" s="32">
        <v>110081060</v>
      </c>
      <c r="D26" s="27">
        <v>100</v>
      </c>
      <c r="E26" s="31" t="s">
        <v>78</v>
      </c>
      <c r="F26" s="39">
        <f t="shared" si="2"/>
        <v>8444.73</v>
      </c>
      <c r="G26" s="39">
        <f t="shared" si="2"/>
        <v>0</v>
      </c>
      <c r="H26" s="39">
        <f t="shared" si="2"/>
        <v>0</v>
      </c>
    </row>
    <row r="27" spans="1:8" ht="12.75">
      <c r="A27" s="27">
        <f t="shared" si="3"/>
        <v>12</v>
      </c>
      <c r="B27" s="100" t="s">
        <v>107</v>
      </c>
      <c r="C27" s="32">
        <v>110081060</v>
      </c>
      <c r="D27" s="27">
        <v>120</v>
      </c>
      <c r="E27" s="31" t="s">
        <v>86</v>
      </c>
      <c r="F27" s="39">
        <v>8444.73</v>
      </c>
      <c r="G27" s="39">
        <v>0</v>
      </c>
      <c r="H27" s="39">
        <v>0</v>
      </c>
    </row>
    <row r="28" spans="1:8" ht="76.5">
      <c r="A28" s="27">
        <f t="shared" si="3"/>
        <v>13</v>
      </c>
      <c r="B28" s="38" t="s">
        <v>180</v>
      </c>
      <c r="C28" s="32">
        <v>110083010</v>
      </c>
      <c r="D28" s="27"/>
      <c r="E28" s="31"/>
      <c r="F28" s="39">
        <f>F29</f>
        <v>10000</v>
      </c>
      <c r="G28" s="39">
        <f aca="true" t="shared" si="4" ref="G28:H31">G29</f>
        <v>10000</v>
      </c>
      <c r="H28" s="39">
        <f t="shared" si="4"/>
        <v>10000</v>
      </c>
    </row>
    <row r="29" spans="1:8" ht="25.5">
      <c r="A29" s="27">
        <f t="shared" si="3"/>
        <v>14</v>
      </c>
      <c r="B29" s="38" t="s">
        <v>17</v>
      </c>
      <c r="C29" s="32">
        <v>110083010</v>
      </c>
      <c r="D29" s="27">
        <v>200</v>
      </c>
      <c r="E29" s="31"/>
      <c r="F29" s="39">
        <f>F30</f>
        <v>10000</v>
      </c>
      <c r="G29" s="39">
        <f t="shared" si="4"/>
        <v>10000</v>
      </c>
      <c r="H29" s="39">
        <f t="shared" si="4"/>
        <v>10000</v>
      </c>
    </row>
    <row r="30" spans="1:8" ht="25.5">
      <c r="A30" s="27">
        <f t="shared" si="3"/>
        <v>15</v>
      </c>
      <c r="B30" s="38" t="s">
        <v>20</v>
      </c>
      <c r="C30" s="32">
        <v>110083010</v>
      </c>
      <c r="D30" s="27">
        <v>240</v>
      </c>
      <c r="E30" s="31"/>
      <c r="F30" s="39">
        <f>F31</f>
        <v>10000</v>
      </c>
      <c r="G30" s="39">
        <f t="shared" si="4"/>
        <v>10000</v>
      </c>
      <c r="H30" s="39">
        <f t="shared" si="4"/>
        <v>10000</v>
      </c>
    </row>
    <row r="31" spans="1:8" ht="12.75">
      <c r="A31" s="27">
        <f t="shared" si="3"/>
        <v>16</v>
      </c>
      <c r="B31" s="38" t="s">
        <v>111</v>
      </c>
      <c r="C31" s="32">
        <v>110083010</v>
      </c>
      <c r="D31" s="27">
        <v>240</v>
      </c>
      <c r="E31" s="31" t="s">
        <v>91</v>
      </c>
      <c r="F31" s="39">
        <f>F32</f>
        <v>10000</v>
      </c>
      <c r="G31" s="39">
        <f t="shared" si="4"/>
        <v>10000</v>
      </c>
      <c r="H31" s="39">
        <f t="shared" si="4"/>
        <v>10000</v>
      </c>
    </row>
    <row r="32" spans="1:8" ht="12.75">
      <c r="A32" s="27">
        <f t="shared" si="3"/>
        <v>17</v>
      </c>
      <c r="B32" s="30" t="s">
        <v>194</v>
      </c>
      <c r="C32" s="32">
        <v>110083010</v>
      </c>
      <c r="D32" s="27">
        <v>240</v>
      </c>
      <c r="E32" s="31" t="s">
        <v>191</v>
      </c>
      <c r="F32" s="39">
        <v>10000</v>
      </c>
      <c r="G32" s="39">
        <v>10000</v>
      </c>
      <c r="H32" s="39">
        <v>10000</v>
      </c>
    </row>
    <row r="33" spans="1:8" ht="25.5">
      <c r="A33" s="27">
        <f t="shared" si="3"/>
        <v>18</v>
      </c>
      <c r="B33" s="40" t="s">
        <v>176</v>
      </c>
      <c r="C33" s="32">
        <v>120000000</v>
      </c>
      <c r="D33" s="27"/>
      <c r="E33" s="31"/>
      <c r="F33" s="39">
        <f>F34+F39+F44</f>
        <v>201188.77000000002</v>
      </c>
      <c r="G33" s="39">
        <f>G34+G39+G44</f>
        <v>107700</v>
      </c>
      <c r="H33" s="39">
        <f>H34+H39+H44</f>
        <v>110700</v>
      </c>
    </row>
    <row r="34" spans="1:8" ht="102">
      <c r="A34" s="27">
        <f t="shared" si="3"/>
        <v>19</v>
      </c>
      <c r="B34" s="40" t="s">
        <v>181</v>
      </c>
      <c r="C34" s="32">
        <v>120081020</v>
      </c>
      <c r="D34" s="31"/>
      <c r="E34" s="31"/>
      <c r="F34" s="39">
        <f>F35</f>
        <v>15000</v>
      </c>
      <c r="G34" s="39">
        <f aca="true" t="shared" si="5" ref="G34:H37">G35</f>
        <v>0</v>
      </c>
      <c r="H34" s="39">
        <f t="shared" si="5"/>
        <v>0</v>
      </c>
    </row>
    <row r="35" spans="1:8" ht="25.5">
      <c r="A35" s="27">
        <f t="shared" si="3"/>
        <v>20</v>
      </c>
      <c r="B35" s="38" t="s">
        <v>17</v>
      </c>
      <c r="C35" s="32">
        <v>120081020</v>
      </c>
      <c r="D35" s="31" t="s">
        <v>18</v>
      </c>
      <c r="E35" s="31"/>
      <c r="F35" s="39">
        <f>F36</f>
        <v>15000</v>
      </c>
      <c r="G35" s="39">
        <f t="shared" si="5"/>
        <v>0</v>
      </c>
      <c r="H35" s="39">
        <f t="shared" si="5"/>
        <v>0</v>
      </c>
    </row>
    <row r="36" spans="1:8" ht="25.5">
      <c r="A36" s="27">
        <f t="shared" si="3"/>
        <v>21</v>
      </c>
      <c r="B36" s="38" t="s">
        <v>20</v>
      </c>
      <c r="C36" s="32">
        <v>120081020</v>
      </c>
      <c r="D36" s="31" t="s">
        <v>21</v>
      </c>
      <c r="E36" s="31"/>
      <c r="F36" s="39">
        <f>F37</f>
        <v>15000</v>
      </c>
      <c r="G36" s="39">
        <f t="shared" si="5"/>
        <v>0</v>
      </c>
      <c r="H36" s="39">
        <f t="shared" si="5"/>
        <v>0</v>
      </c>
    </row>
    <row r="37" spans="1:8" ht="12.75">
      <c r="A37" s="27">
        <f t="shared" si="3"/>
        <v>22</v>
      </c>
      <c r="B37" s="38" t="s">
        <v>105</v>
      </c>
      <c r="C37" s="32">
        <v>120081020</v>
      </c>
      <c r="D37" s="31" t="s">
        <v>21</v>
      </c>
      <c r="E37" s="31" t="s">
        <v>79</v>
      </c>
      <c r="F37" s="39">
        <f>F38</f>
        <v>15000</v>
      </c>
      <c r="G37" s="39">
        <f t="shared" si="5"/>
        <v>0</v>
      </c>
      <c r="H37" s="39">
        <f t="shared" si="5"/>
        <v>0</v>
      </c>
    </row>
    <row r="38" spans="1:8" ht="12.75">
      <c r="A38" s="27">
        <f t="shared" si="3"/>
        <v>23</v>
      </c>
      <c r="B38" s="30" t="s">
        <v>121</v>
      </c>
      <c r="C38" s="32">
        <v>120081020</v>
      </c>
      <c r="D38" s="31" t="s">
        <v>21</v>
      </c>
      <c r="E38" s="31" t="s">
        <v>90</v>
      </c>
      <c r="F38" s="39">
        <v>15000</v>
      </c>
      <c r="G38" s="39">
        <v>0</v>
      </c>
      <c r="H38" s="39">
        <v>0</v>
      </c>
    </row>
    <row r="39" spans="1:8" ht="102">
      <c r="A39" s="27">
        <f t="shared" si="3"/>
        <v>24</v>
      </c>
      <c r="B39" s="40" t="s">
        <v>182</v>
      </c>
      <c r="C39" s="32">
        <v>120081090</v>
      </c>
      <c r="D39" s="31"/>
      <c r="E39" s="31"/>
      <c r="F39" s="39">
        <f aca="true" t="shared" si="6" ref="F39:G42">F40</f>
        <v>109747.77</v>
      </c>
      <c r="G39" s="39">
        <f t="shared" si="6"/>
        <v>107700</v>
      </c>
      <c r="H39" s="39">
        <f>H40</f>
        <v>110700</v>
      </c>
    </row>
    <row r="40" spans="1:8" ht="25.5">
      <c r="A40" s="27">
        <f t="shared" si="3"/>
        <v>25</v>
      </c>
      <c r="B40" s="38" t="s">
        <v>17</v>
      </c>
      <c r="C40" s="32">
        <v>120081090</v>
      </c>
      <c r="D40" s="31" t="s">
        <v>18</v>
      </c>
      <c r="E40" s="31"/>
      <c r="F40" s="39">
        <f t="shared" si="6"/>
        <v>109747.77</v>
      </c>
      <c r="G40" s="39">
        <f t="shared" si="6"/>
        <v>107700</v>
      </c>
      <c r="H40" s="39">
        <f>H41</f>
        <v>110700</v>
      </c>
    </row>
    <row r="41" spans="1:8" ht="25.5">
      <c r="A41" s="27">
        <f t="shared" si="3"/>
        <v>26</v>
      </c>
      <c r="B41" s="38" t="s">
        <v>20</v>
      </c>
      <c r="C41" s="32">
        <v>120081090</v>
      </c>
      <c r="D41" s="31" t="s">
        <v>21</v>
      </c>
      <c r="E41" s="31"/>
      <c r="F41" s="39">
        <f t="shared" si="6"/>
        <v>109747.77</v>
      </c>
      <c r="G41" s="39">
        <f t="shared" si="6"/>
        <v>107700</v>
      </c>
      <c r="H41" s="39">
        <f>H42</f>
        <v>110700</v>
      </c>
    </row>
    <row r="42" spans="1:8" ht="12.75">
      <c r="A42" s="27">
        <f t="shared" si="3"/>
        <v>27</v>
      </c>
      <c r="B42" s="38" t="s">
        <v>105</v>
      </c>
      <c r="C42" s="32">
        <v>120081090</v>
      </c>
      <c r="D42" s="31" t="s">
        <v>21</v>
      </c>
      <c r="E42" s="31" t="s">
        <v>79</v>
      </c>
      <c r="F42" s="39">
        <f t="shared" si="6"/>
        <v>109747.77</v>
      </c>
      <c r="G42" s="39">
        <f t="shared" si="6"/>
        <v>107700</v>
      </c>
      <c r="H42" s="39">
        <f>H43</f>
        <v>110700</v>
      </c>
    </row>
    <row r="43" spans="1:8" ht="12.75">
      <c r="A43" s="27">
        <f t="shared" si="3"/>
        <v>28</v>
      </c>
      <c r="B43" s="38" t="s">
        <v>121</v>
      </c>
      <c r="C43" s="32">
        <v>120081090</v>
      </c>
      <c r="D43" s="31" t="s">
        <v>21</v>
      </c>
      <c r="E43" s="102" t="s">
        <v>90</v>
      </c>
      <c r="F43" s="103">
        <v>109747.77</v>
      </c>
      <c r="G43" s="103">
        <v>107700</v>
      </c>
      <c r="H43" s="103">
        <v>110700</v>
      </c>
    </row>
    <row r="44" spans="1:8" ht="102">
      <c r="A44" s="27">
        <f t="shared" si="3"/>
        <v>29</v>
      </c>
      <c r="B44" s="38" t="s">
        <v>276</v>
      </c>
      <c r="C44" s="32" t="s">
        <v>278</v>
      </c>
      <c r="D44" s="31"/>
      <c r="E44" s="31"/>
      <c r="F44" s="104">
        <f aca="true" t="shared" si="7" ref="F44:H45">F45</f>
        <v>76441</v>
      </c>
      <c r="G44" s="104">
        <f t="shared" si="7"/>
        <v>0</v>
      </c>
      <c r="H44" s="104">
        <f t="shared" si="7"/>
        <v>0</v>
      </c>
    </row>
    <row r="45" spans="1:8" ht="25.5">
      <c r="A45" s="27">
        <f t="shared" si="3"/>
        <v>30</v>
      </c>
      <c r="B45" s="38" t="s">
        <v>17</v>
      </c>
      <c r="C45" s="32" t="s">
        <v>278</v>
      </c>
      <c r="D45" s="31" t="s">
        <v>18</v>
      </c>
      <c r="E45" s="31"/>
      <c r="F45" s="104">
        <f t="shared" si="7"/>
        <v>76441</v>
      </c>
      <c r="G45" s="104">
        <f t="shared" si="7"/>
        <v>0</v>
      </c>
      <c r="H45" s="104">
        <f t="shared" si="7"/>
        <v>0</v>
      </c>
    </row>
    <row r="46" spans="1:8" ht="25.5">
      <c r="A46" s="27">
        <f t="shared" si="3"/>
        <v>31</v>
      </c>
      <c r="B46" s="38" t="s">
        <v>20</v>
      </c>
      <c r="C46" s="32" t="s">
        <v>278</v>
      </c>
      <c r="D46" s="31" t="s">
        <v>21</v>
      </c>
      <c r="E46" s="31"/>
      <c r="F46" s="104">
        <v>76441</v>
      </c>
      <c r="G46" s="104">
        <v>0</v>
      </c>
      <c r="H46" s="104">
        <v>0</v>
      </c>
    </row>
    <row r="47" spans="1:8" ht="25.5">
      <c r="A47" s="27">
        <f t="shared" si="3"/>
        <v>32</v>
      </c>
      <c r="B47" s="30" t="s">
        <v>174</v>
      </c>
      <c r="C47" s="32">
        <v>130000000</v>
      </c>
      <c r="D47" s="31"/>
      <c r="E47" s="31"/>
      <c r="F47" s="39">
        <f>F48+F53</f>
        <v>26547</v>
      </c>
      <c r="G47" s="39">
        <f>G48+G53</f>
        <v>44300</v>
      </c>
      <c r="H47" s="39">
        <f>H48+H53</f>
        <v>44300</v>
      </c>
    </row>
    <row r="48" spans="1:8" ht="89.25">
      <c r="A48" s="27">
        <f t="shared" si="3"/>
        <v>33</v>
      </c>
      <c r="B48" s="30" t="s">
        <v>175</v>
      </c>
      <c r="C48" s="32">
        <f>C49</f>
        <v>130082020</v>
      </c>
      <c r="D48" s="31"/>
      <c r="E48" s="31"/>
      <c r="F48" s="39">
        <f>F49</f>
        <v>21600</v>
      </c>
      <c r="G48" s="39">
        <f aca="true" t="shared" si="8" ref="G48:H51">G49</f>
        <v>39600</v>
      </c>
      <c r="H48" s="39">
        <f t="shared" si="8"/>
        <v>39600</v>
      </c>
    </row>
    <row r="49" spans="1:8" ht="25.5">
      <c r="A49" s="27">
        <f t="shared" si="3"/>
        <v>34</v>
      </c>
      <c r="B49" s="30" t="s">
        <v>64</v>
      </c>
      <c r="C49" s="32">
        <f>C50</f>
        <v>130082020</v>
      </c>
      <c r="D49" s="31" t="s">
        <v>18</v>
      </c>
      <c r="E49" s="31"/>
      <c r="F49" s="39">
        <f>F50</f>
        <v>21600</v>
      </c>
      <c r="G49" s="39">
        <f t="shared" si="8"/>
        <v>39600</v>
      </c>
      <c r="H49" s="39">
        <f t="shared" si="8"/>
        <v>39600</v>
      </c>
    </row>
    <row r="50" spans="1:8" ht="25.5">
      <c r="A50" s="27">
        <f t="shared" si="3"/>
        <v>35</v>
      </c>
      <c r="B50" s="30" t="s">
        <v>20</v>
      </c>
      <c r="C50" s="32">
        <f>C51</f>
        <v>130082020</v>
      </c>
      <c r="D50" s="31" t="s">
        <v>21</v>
      </c>
      <c r="E50" s="31"/>
      <c r="F50" s="39">
        <f>F51</f>
        <v>21600</v>
      </c>
      <c r="G50" s="39">
        <f t="shared" si="8"/>
        <v>39600</v>
      </c>
      <c r="H50" s="39">
        <f t="shared" si="8"/>
        <v>39600</v>
      </c>
    </row>
    <row r="51" spans="1:8" ht="25.5">
      <c r="A51" s="27">
        <f t="shared" si="3"/>
        <v>36</v>
      </c>
      <c r="B51" s="30" t="s">
        <v>110</v>
      </c>
      <c r="C51" s="32">
        <f>C52</f>
        <v>130082020</v>
      </c>
      <c r="D51" s="31" t="s">
        <v>21</v>
      </c>
      <c r="E51" s="31" t="s">
        <v>89</v>
      </c>
      <c r="F51" s="39">
        <f>F52</f>
        <v>21600</v>
      </c>
      <c r="G51" s="39">
        <f t="shared" si="8"/>
        <v>39600</v>
      </c>
      <c r="H51" s="39">
        <f t="shared" si="8"/>
        <v>39600</v>
      </c>
    </row>
    <row r="52" spans="1:8" ht="25.5">
      <c r="A52" s="27">
        <f t="shared" si="3"/>
        <v>37</v>
      </c>
      <c r="B52" s="30" t="s">
        <v>65</v>
      </c>
      <c r="C52" s="32">
        <v>130082020</v>
      </c>
      <c r="D52" s="31" t="s">
        <v>21</v>
      </c>
      <c r="E52" s="31" t="s">
        <v>279</v>
      </c>
      <c r="F52" s="41">
        <v>21600</v>
      </c>
      <c r="G52" s="41">
        <v>39600</v>
      </c>
      <c r="H52" s="39">
        <v>39600</v>
      </c>
    </row>
    <row r="53" spans="1:8" ht="102">
      <c r="A53" s="27">
        <f t="shared" si="3"/>
        <v>38</v>
      </c>
      <c r="B53" s="30" t="s">
        <v>276</v>
      </c>
      <c r="C53" s="32" t="s">
        <v>280</v>
      </c>
      <c r="D53" s="31"/>
      <c r="E53" s="31"/>
      <c r="F53" s="41">
        <f>F54</f>
        <v>4947</v>
      </c>
      <c r="G53" s="41">
        <f aca="true" t="shared" si="9" ref="G53:H56">G54</f>
        <v>4700</v>
      </c>
      <c r="H53" s="41">
        <f t="shared" si="9"/>
        <v>4700</v>
      </c>
    </row>
    <row r="54" spans="1:8" ht="25.5">
      <c r="A54" s="27">
        <f t="shared" si="3"/>
        <v>39</v>
      </c>
      <c r="B54" s="30" t="s">
        <v>64</v>
      </c>
      <c r="C54" s="32" t="s">
        <v>280</v>
      </c>
      <c r="D54" s="31" t="s">
        <v>18</v>
      </c>
      <c r="E54" s="31"/>
      <c r="F54" s="41">
        <f>F55</f>
        <v>4947</v>
      </c>
      <c r="G54" s="41">
        <f t="shared" si="9"/>
        <v>4700</v>
      </c>
      <c r="H54" s="41">
        <f t="shared" si="9"/>
        <v>4700</v>
      </c>
    </row>
    <row r="55" spans="1:8" ht="25.5">
      <c r="A55" s="27">
        <f t="shared" si="3"/>
        <v>40</v>
      </c>
      <c r="B55" s="30" t="s">
        <v>20</v>
      </c>
      <c r="C55" s="32" t="s">
        <v>280</v>
      </c>
      <c r="D55" s="31" t="s">
        <v>21</v>
      </c>
      <c r="E55" s="31"/>
      <c r="F55" s="41">
        <f>F56</f>
        <v>4947</v>
      </c>
      <c r="G55" s="41">
        <f t="shared" si="9"/>
        <v>4700</v>
      </c>
      <c r="H55" s="41">
        <f t="shared" si="9"/>
        <v>4700</v>
      </c>
    </row>
    <row r="56" spans="1:8" ht="25.5">
      <c r="A56" s="27">
        <f t="shared" si="3"/>
        <v>41</v>
      </c>
      <c r="B56" s="30" t="s">
        <v>110</v>
      </c>
      <c r="C56" s="32" t="s">
        <v>280</v>
      </c>
      <c r="D56" s="31" t="s">
        <v>21</v>
      </c>
      <c r="E56" s="31" t="s">
        <v>89</v>
      </c>
      <c r="F56" s="41">
        <f>F57</f>
        <v>4947</v>
      </c>
      <c r="G56" s="41">
        <f t="shared" si="9"/>
        <v>4700</v>
      </c>
      <c r="H56" s="41">
        <f t="shared" si="9"/>
        <v>4700</v>
      </c>
    </row>
    <row r="57" spans="1:8" ht="25.5">
      <c r="A57" s="27">
        <f t="shared" si="3"/>
        <v>42</v>
      </c>
      <c r="B57" s="30" t="s">
        <v>65</v>
      </c>
      <c r="C57" s="32" t="s">
        <v>280</v>
      </c>
      <c r="D57" s="31" t="s">
        <v>21</v>
      </c>
      <c r="E57" s="31" t="s">
        <v>279</v>
      </c>
      <c r="F57" s="41">
        <v>4947</v>
      </c>
      <c r="G57" s="41">
        <v>4700</v>
      </c>
      <c r="H57" s="39">
        <v>4700</v>
      </c>
    </row>
    <row r="58" spans="1:8" ht="25.5">
      <c r="A58" s="27">
        <f t="shared" si="3"/>
        <v>43</v>
      </c>
      <c r="B58" s="30" t="s">
        <v>3</v>
      </c>
      <c r="C58" s="32">
        <v>140082060</v>
      </c>
      <c r="D58" s="31"/>
      <c r="E58" s="31"/>
      <c r="F58" s="39">
        <f aca="true" t="shared" si="10" ref="F58:H62">F59</f>
        <v>253300</v>
      </c>
      <c r="G58" s="39">
        <f t="shared" si="10"/>
        <v>253300</v>
      </c>
      <c r="H58" s="39">
        <f t="shared" si="10"/>
        <v>253300</v>
      </c>
    </row>
    <row r="59" spans="1:8" ht="89.25">
      <c r="A59" s="27">
        <f t="shared" si="3"/>
        <v>44</v>
      </c>
      <c r="B59" s="38" t="s">
        <v>175</v>
      </c>
      <c r="C59" s="32">
        <v>140082060</v>
      </c>
      <c r="D59" s="31"/>
      <c r="E59" s="31"/>
      <c r="F59" s="39">
        <f>F60</f>
        <v>253300</v>
      </c>
      <c r="G59" s="39">
        <f t="shared" si="10"/>
        <v>253300</v>
      </c>
      <c r="H59" s="39">
        <f t="shared" si="10"/>
        <v>253300</v>
      </c>
    </row>
    <row r="60" spans="1:8" ht="15">
      <c r="A60" s="27">
        <f t="shared" si="3"/>
        <v>45</v>
      </c>
      <c r="B60" s="90" t="s">
        <v>68</v>
      </c>
      <c r="C60" s="32">
        <v>140082060</v>
      </c>
      <c r="D60" s="31" t="s">
        <v>106</v>
      </c>
      <c r="E60" s="31"/>
      <c r="F60" s="39">
        <f>F61</f>
        <v>253300</v>
      </c>
      <c r="G60" s="39">
        <f t="shared" si="10"/>
        <v>253300</v>
      </c>
      <c r="H60" s="39">
        <f t="shared" si="10"/>
        <v>253300</v>
      </c>
    </row>
    <row r="61" spans="1:8" ht="15">
      <c r="A61" s="27">
        <f t="shared" si="3"/>
        <v>46</v>
      </c>
      <c r="B61" s="90" t="s">
        <v>76</v>
      </c>
      <c r="C61" s="32">
        <v>140082060</v>
      </c>
      <c r="D61" s="31" t="s">
        <v>69</v>
      </c>
      <c r="E61" s="31"/>
      <c r="F61" s="39">
        <f>F62</f>
        <v>253300</v>
      </c>
      <c r="G61" s="39">
        <f t="shared" si="10"/>
        <v>253300</v>
      </c>
      <c r="H61" s="39">
        <f t="shared" si="10"/>
        <v>253300</v>
      </c>
    </row>
    <row r="62" spans="1:8" ht="28.5" customHeight="1">
      <c r="A62" s="27">
        <f t="shared" si="3"/>
        <v>47</v>
      </c>
      <c r="B62" s="38" t="s">
        <v>243</v>
      </c>
      <c r="C62" s="32">
        <v>140082060</v>
      </c>
      <c r="D62" s="31" t="s">
        <v>69</v>
      </c>
      <c r="E62" s="31" t="s">
        <v>93</v>
      </c>
      <c r="F62" s="39">
        <f>F63</f>
        <v>253300</v>
      </c>
      <c r="G62" s="39">
        <f t="shared" si="10"/>
        <v>253300</v>
      </c>
      <c r="H62" s="39">
        <f t="shared" si="10"/>
        <v>253300</v>
      </c>
    </row>
    <row r="63" spans="1:8" ht="27.75" customHeight="1">
      <c r="A63" s="27">
        <f t="shared" si="3"/>
        <v>48</v>
      </c>
      <c r="B63" s="38" t="s">
        <v>244</v>
      </c>
      <c r="C63" s="32">
        <v>140082060</v>
      </c>
      <c r="D63" s="31" t="s">
        <v>69</v>
      </c>
      <c r="E63" s="31" t="s">
        <v>94</v>
      </c>
      <c r="F63" s="41">
        <v>253300</v>
      </c>
      <c r="G63" s="41">
        <v>253300</v>
      </c>
      <c r="H63" s="39">
        <v>253300</v>
      </c>
    </row>
    <row r="64" spans="1:8" ht="26.25" customHeight="1">
      <c r="A64" s="27">
        <f t="shared" si="3"/>
        <v>49</v>
      </c>
      <c r="B64" s="38" t="s">
        <v>144</v>
      </c>
      <c r="C64" s="32">
        <v>8100000000</v>
      </c>
      <c r="D64" s="27"/>
      <c r="E64" s="31"/>
      <c r="F64" s="39">
        <f>F65</f>
        <v>2623721.8099999996</v>
      </c>
      <c r="G64" s="39">
        <f>G65</f>
        <v>2590311.7199999997</v>
      </c>
      <c r="H64" s="39">
        <f>H65</f>
        <v>2434442.6</v>
      </c>
    </row>
    <row r="65" spans="1:8" ht="24" customHeight="1">
      <c r="A65" s="27">
        <f t="shared" si="3"/>
        <v>50</v>
      </c>
      <c r="B65" s="38" t="s">
        <v>169</v>
      </c>
      <c r="C65" s="32">
        <v>8110000000</v>
      </c>
      <c r="D65" s="27"/>
      <c r="E65" s="31"/>
      <c r="F65" s="39">
        <f>F98+F85+F80+F75+F66</f>
        <v>2623721.8099999996</v>
      </c>
      <c r="G65" s="39">
        <f>G98+G85+G80+G75+G66</f>
        <v>2590311.7199999997</v>
      </c>
      <c r="H65" s="39">
        <f>H98+H85+H80+H75+H66</f>
        <v>2434442.6</v>
      </c>
    </row>
    <row r="66" spans="1:8" ht="54.75" customHeight="1">
      <c r="A66" s="27">
        <f t="shared" si="3"/>
        <v>51</v>
      </c>
      <c r="B66" s="38" t="s">
        <v>183</v>
      </c>
      <c r="C66" s="32">
        <v>8110051180</v>
      </c>
      <c r="D66" s="31"/>
      <c r="E66" s="31"/>
      <c r="F66" s="39">
        <f>F67+F71</f>
        <v>51672</v>
      </c>
      <c r="G66" s="39">
        <f>G67+G71</f>
        <v>54002</v>
      </c>
      <c r="H66" s="39">
        <f>H67+H71</f>
        <v>56532</v>
      </c>
    </row>
    <row r="67" spans="1:8" ht="53.25" customHeight="1">
      <c r="A67" s="27">
        <f t="shared" si="3"/>
        <v>52</v>
      </c>
      <c r="B67" s="38" t="s">
        <v>19</v>
      </c>
      <c r="C67" s="32">
        <v>8110051180</v>
      </c>
      <c r="D67" s="31" t="s">
        <v>34</v>
      </c>
      <c r="E67" s="31"/>
      <c r="F67" s="39">
        <f aca="true" t="shared" si="11" ref="F67:H69">F68</f>
        <v>51060</v>
      </c>
      <c r="G67" s="39">
        <f t="shared" si="11"/>
        <v>51060</v>
      </c>
      <c r="H67" s="39">
        <f t="shared" si="11"/>
        <v>51060</v>
      </c>
    </row>
    <row r="68" spans="1:8" ht="25.5">
      <c r="A68" s="27">
        <f t="shared" si="3"/>
        <v>53</v>
      </c>
      <c r="B68" s="38" t="s">
        <v>143</v>
      </c>
      <c r="C68" s="32">
        <v>8110051180</v>
      </c>
      <c r="D68" s="31" t="s">
        <v>16</v>
      </c>
      <c r="E68" s="31"/>
      <c r="F68" s="39">
        <f t="shared" si="11"/>
        <v>51060</v>
      </c>
      <c r="G68" s="39">
        <f t="shared" si="11"/>
        <v>51060</v>
      </c>
      <c r="H68" s="39">
        <f t="shared" si="11"/>
        <v>51060</v>
      </c>
    </row>
    <row r="69" spans="1:8" ht="12.75">
      <c r="A69" s="27">
        <f t="shared" si="3"/>
        <v>54</v>
      </c>
      <c r="B69" s="38" t="s">
        <v>108</v>
      </c>
      <c r="C69" s="32">
        <v>8110051180</v>
      </c>
      <c r="D69" s="31" t="s">
        <v>16</v>
      </c>
      <c r="E69" s="31" t="s">
        <v>87</v>
      </c>
      <c r="F69" s="39">
        <f t="shared" si="11"/>
        <v>51060</v>
      </c>
      <c r="G69" s="39">
        <f t="shared" si="11"/>
        <v>51060</v>
      </c>
      <c r="H69" s="39">
        <f t="shared" si="11"/>
        <v>51060</v>
      </c>
    </row>
    <row r="70" spans="1:8" ht="12.75">
      <c r="A70" s="27">
        <f t="shared" si="3"/>
        <v>55</v>
      </c>
      <c r="B70" s="38" t="s">
        <v>109</v>
      </c>
      <c r="C70" s="32">
        <v>8110051180</v>
      </c>
      <c r="D70" s="31" t="s">
        <v>16</v>
      </c>
      <c r="E70" s="31" t="s">
        <v>88</v>
      </c>
      <c r="F70" s="39">
        <v>51060</v>
      </c>
      <c r="G70" s="39">
        <v>51060</v>
      </c>
      <c r="H70" s="39">
        <v>51060</v>
      </c>
    </row>
    <row r="71" spans="1:8" ht="25.5">
      <c r="A71" s="27">
        <f t="shared" si="3"/>
        <v>56</v>
      </c>
      <c r="B71" s="38" t="s">
        <v>17</v>
      </c>
      <c r="C71" s="32">
        <v>8110051180</v>
      </c>
      <c r="D71" s="31" t="s">
        <v>18</v>
      </c>
      <c r="E71" s="31"/>
      <c r="F71" s="39">
        <f aca="true" t="shared" si="12" ref="F71:H73">F72</f>
        <v>612</v>
      </c>
      <c r="G71" s="39">
        <f t="shared" si="12"/>
        <v>2942</v>
      </c>
      <c r="H71" s="39">
        <f t="shared" si="12"/>
        <v>5472</v>
      </c>
    </row>
    <row r="72" spans="1:8" ht="25.5">
      <c r="A72" s="27">
        <f t="shared" si="3"/>
        <v>57</v>
      </c>
      <c r="B72" s="38" t="s">
        <v>20</v>
      </c>
      <c r="C72" s="32">
        <v>8110051180</v>
      </c>
      <c r="D72" s="31" t="s">
        <v>21</v>
      </c>
      <c r="E72" s="31"/>
      <c r="F72" s="39">
        <f t="shared" si="12"/>
        <v>612</v>
      </c>
      <c r="G72" s="39">
        <f t="shared" si="12"/>
        <v>2942</v>
      </c>
      <c r="H72" s="39">
        <f t="shared" si="12"/>
        <v>5472</v>
      </c>
    </row>
    <row r="73" spans="1:8" ht="12.75">
      <c r="A73" s="27">
        <f t="shared" si="3"/>
        <v>58</v>
      </c>
      <c r="B73" s="38" t="s">
        <v>108</v>
      </c>
      <c r="C73" s="32">
        <v>8110051180</v>
      </c>
      <c r="D73" s="31" t="s">
        <v>21</v>
      </c>
      <c r="E73" s="31" t="s">
        <v>87</v>
      </c>
      <c r="F73" s="39">
        <f t="shared" si="12"/>
        <v>612</v>
      </c>
      <c r="G73" s="39">
        <f t="shared" si="12"/>
        <v>2942</v>
      </c>
      <c r="H73" s="39">
        <f t="shared" si="12"/>
        <v>5472</v>
      </c>
    </row>
    <row r="74" spans="1:8" ht="12.75">
      <c r="A74" s="27">
        <f t="shared" si="3"/>
        <v>59</v>
      </c>
      <c r="B74" s="38" t="s">
        <v>109</v>
      </c>
      <c r="C74" s="32">
        <v>8110051180</v>
      </c>
      <c r="D74" s="31" t="s">
        <v>21</v>
      </c>
      <c r="E74" s="31" t="s">
        <v>88</v>
      </c>
      <c r="F74" s="39">
        <v>612</v>
      </c>
      <c r="G74" s="39">
        <v>2942</v>
      </c>
      <c r="H74" s="39">
        <v>5472</v>
      </c>
    </row>
    <row r="75" spans="1:8" ht="63.75">
      <c r="A75" s="27">
        <f t="shared" si="3"/>
        <v>60</v>
      </c>
      <c r="B75" s="38" t="s">
        <v>173</v>
      </c>
      <c r="C75" s="32">
        <v>8110075140</v>
      </c>
      <c r="D75" s="31"/>
      <c r="E75" s="31"/>
      <c r="F75" s="39">
        <f aca="true" t="shared" si="13" ref="F75:H78">F76</f>
        <v>225</v>
      </c>
      <c r="G75" s="39">
        <f t="shared" si="13"/>
        <v>218</v>
      </c>
      <c r="H75" s="39">
        <f t="shared" si="13"/>
        <v>218</v>
      </c>
    </row>
    <row r="76" spans="1:8" ht="25.5">
      <c r="A76" s="27">
        <f t="shared" si="3"/>
        <v>61</v>
      </c>
      <c r="B76" s="38" t="s">
        <v>17</v>
      </c>
      <c r="C76" s="32">
        <v>8110075140</v>
      </c>
      <c r="D76" s="31" t="s">
        <v>18</v>
      </c>
      <c r="E76" s="31"/>
      <c r="F76" s="39">
        <f t="shared" si="13"/>
        <v>225</v>
      </c>
      <c r="G76" s="39">
        <f t="shared" si="13"/>
        <v>218</v>
      </c>
      <c r="H76" s="39">
        <f t="shared" si="13"/>
        <v>218</v>
      </c>
    </row>
    <row r="77" spans="1:8" ht="25.5">
      <c r="A77" s="27">
        <f t="shared" si="3"/>
        <v>62</v>
      </c>
      <c r="B77" s="38" t="s">
        <v>20</v>
      </c>
      <c r="C77" s="32">
        <v>8110075140</v>
      </c>
      <c r="D77" s="31" t="s">
        <v>21</v>
      </c>
      <c r="E77" s="31"/>
      <c r="F77" s="39">
        <f t="shared" si="13"/>
        <v>225</v>
      </c>
      <c r="G77" s="39">
        <f t="shared" si="13"/>
        <v>218</v>
      </c>
      <c r="H77" s="39">
        <f t="shared" si="13"/>
        <v>218</v>
      </c>
    </row>
    <row r="78" spans="1:8" ht="12.75">
      <c r="A78" s="27">
        <f t="shared" si="3"/>
        <v>63</v>
      </c>
      <c r="B78" s="38" t="s">
        <v>97</v>
      </c>
      <c r="C78" s="32">
        <v>8110075140</v>
      </c>
      <c r="D78" s="31" t="s">
        <v>21</v>
      </c>
      <c r="E78" s="31" t="s">
        <v>78</v>
      </c>
      <c r="F78" s="39">
        <f t="shared" si="13"/>
        <v>225</v>
      </c>
      <c r="G78" s="39">
        <f t="shared" si="13"/>
        <v>218</v>
      </c>
      <c r="H78" s="39">
        <f t="shared" si="13"/>
        <v>218</v>
      </c>
    </row>
    <row r="79" spans="1:8" ht="12.75">
      <c r="A79" s="27">
        <f t="shared" si="3"/>
        <v>64</v>
      </c>
      <c r="B79" s="38" t="s">
        <v>107</v>
      </c>
      <c r="C79" s="32">
        <v>8110075140</v>
      </c>
      <c r="D79" s="31" t="s">
        <v>21</v>
      </c>
      <c r="E79" s="31" t="s">
        <v>86</v>
      </c>
      <c r="F79" s="39">
        <v>225</v>
      </c>
      <c r="G79" s="39">
        <v>218</v>
      </c>
      <c r="H79" s="39">
        <v>218</v>
      </c>
    </row>
    <row r="80" spans="1:8" ht="51">
      <c r="A80" s="27">
        <f t="shared" si="3"/>
        <v>65</v>
      </c>
      <c r="B80" s="38" t="s">
        <v>170</v>
      </c>
      <c r="C80" s="32">
        <v>8110080050</v>
      </c>
      <c r="D80" s="31"/>
      <c r="E80" s="31"/>
      <c r="F80" s="39">
        <f>F81</f>
        <v>1000</v>
      </c>
      <c r="G80" s="39">
        <f>G81</f>
        <v>1000</v>
      </c>
      <c r="H80" s="39">
        <f>H81</f>
        <v>1000</v>
      </c>
    </row>
    <row r="81" spans="1:8" ht="12.75">
      <c r="A81" s="27">
        <f t="shared" si="3"/>
        <v>66</v>
      </c>
      <c r="B81" s="38" t="s">
        <v>146</v>
      </c>
      <c r="C81" s="32">
        <v>8110080050</v>
      </c>
      <c r="D81" s="31" t="s">
        <v>147</v>
      </c>
      <c r="E81" s="31"/>
      <c r="F81" s="39">
        <f>F82</f>
        <v>1000</v>
      </c>
      <c r="G81" s="39">
        <f aca="true" t="shared" si="14" ref="G81:H83">G82</f>
        <v>1000</v>
      </c>
      <c r="H81" s="39">
        <f t="shared" si="14"/>
        <v>1000</v>
      </c>
    </row>
    <row r="82" spans="1:8" ht="12.75">
      <c r="A82" s="27">
        <f t="shared" si="3"/>
        <v>67</v>
      </c>
      <c r="B82" s="38" t="s">
        <v>33</v>
      </c>
      <c r="C82" s="32">
        <v>8110080050</v>
      </c>
      <c r="D82" s="31" t="s">
        <v>32</v>
      </c>
      <c r="E82" s="31"/>
      <c r="F82" s="39">
        <f>F83</f>
        <v>1000</v>
      </c>
      <c r="G82" s="39">
        <f t="shared" si="14"/>
        <v>1000</v>
      </c>
      <c r="H82" s="39">
        <f t="shared" si="14"/>
        <v>1000</v>
      </c>
    </row>
    <row r="83" spans="1:8" ht="12.75">
      <c r="A83" s="27">
        <f t="shared" si="3"/>
        <v>68</v>
      </c>
      <c r="B83" s="38" t="s">
        <v>97</v>
      </c>
      <c r="C83" s="32">
        <v>8110080050</v>
      </c>
      <c r="D83" s="31" t="s">
        <v>32</v>
      </c>
      <c r="E83" s="31" t="s">
        <v>78</v>
      </c>
      <c r="F83" s="39">
        <f>F84</f>
        <v>1000</v>
      </c>
      <c r="G83" s="39">
        <f t="shared" si="14"/>
        <v>1000</v>
      </c>
      <c r="H83" s="39">
        <f t="shared" si="14"/>
        <v>1000</v>
      </c>
    </row>
    <row r="84" spans="1:8" ht="12.75">
      <c r="A84" s="27">
        <f t="shared" si="3"/>
        <v>69</v>
      </c>
      <c r="B84" s="38" t="s">
        <v>100</v>
      </c>
      <c r="C84" s="32">
        <v>8110080050</v>
      </c>
      <c r="D84" s="27">
        <v>870</v>
      </c>
      <c r="E84" s="31" t="s">
        <v>85</v>
      </c>
      <c r="F84" s="39">
        <v>1000</v>
      </c>
      <c r="G84" s="39">
        <v>1000</v>
      </c>
      <c r="H84" s="39">
        <v>1000</v>
      </c>
    </row>
    <row r="85" spans="1:8" ht="51">
      <c r="A85" s="27">
        <f t="shared" si="3"/>
        <v>70</v>
      </c>
      <c r="B85" s="38" t="s">
        <v>145</v>
      </c>
      <c r="C85" s="32">
        <v>8110080210</v>
      </c>
      <c r="D85" s="27"/>
      <c r="E85" s="31"/>
      <c r="F85" s="39">
        <f>F86+F90+F94</f>
        <v>2544420.8099999996</v>
      </c>
      <c r="G85" s="39">
        <f>G86+G90+G94</f>
        <v>2508687.7199999997</v>
      </c>
      <c r="H85" s="39">
        <f>H86+H90+H94</f>
        <v>2350288.6</v>
      </c>
    </row>
    <row r="86" spans="1:8" ht="63.75">
      <c r="A86" s="27">
        <f t="shared" si="3"/>
        <v>71</v>
      </c>
      <c r="B86" s="38" t="s">
        <v>19</v>
      </c>
      <c r="C86" s="32">
        <v>8110080210</v>
      </c>
      <c r="D86" s="27">
        <v>100</v>
      </c>
      <c r="E86" s="31"/>
      <c r="F86" s="39">
        <f>F87</f>
        <v>2235750.59</v>
      </c>
      <c r="G86" s="39">
        <f aca="true" t="shared" si="15" ref="G86:H88">G87</f>
        <v>2089873</v>
      </c>
      <c r="H86" s="39">
        <f t="shared" si="15"/>
        <v>2089873</v>
      </c>
    </row>
    <row r="87" spans="1:8" ht="25.5">
      <c r="A87" s="27">
        <f t="shared" si="3"/>
        <v>72</v>
      </c>
      <c r="B87" s="38" t="s">
        <v>143</v>
      </c>
      <c r="C87" s="32">
        <v>8110080210</v>
      </c>
      <c r="D87" s="27">
        <v>120</v>
      </c>
      <c r="E87" s="31"/>
      <c r="F87" s="39">
        <f>F88</f>
        <v>2235750.59</v>
      </c>
      <c r="G87" s="39">
        <f t="shared" si="15"/>
        <v>2089873</v>
      </c>
      <c r="H87" s="39">
        <f t="shared" si="15"/>
        <v>2089873</v>
      </c>
    </row>
    <row r="88" spans="1:8" ht="12.75">
      <c r="A88" s="27">
        <f t="shared" si="3"/>
        <v>73</v>
      </c>
      <c r="B88" s="38" t="s">
        <v>97</v>
      </c>
      <c r="C88" s="32">
        <v>8110080210</v>
      </c>
      <c r="D88" s="27">
        <v>120</v>
      </c>
      <c r="E88" s="31" t="s">
        <v>78</v>
      </c>
      <c r="F88" s="39">
        <f>F89</f>
        <v>2235750.59</v>
      </c>
      <c r="G88" s="39">
        <f t="shared" si="15"/>
        <v>2089873</v>
      </c>
      <c r="H88" s="39">
        <f t="shared" si="15"/>
        <v>2089873</v>
      </c>
    </row>
    <row r="89" spans="1:8" ht="51">
      <c r="A89" s="27">
        <f t="shared" si="3"/>
        <v>74</v>
      </c>
      <c r="B89" s="38" t="s">
        <v>99</v>
      </c>
      <c r="C89" s="32">
        <v>8110080210</v>
      </c>
      <c r="D89" s="27">
        <v>120</v>
      </c>
      <c r="E89" s="31" t="s">
        <v>84</v>
      </c>
      <c r="F89" s="39">
        <v>2235750.59</v>
      </c>
      <c r="G89" s="39">
        <v>2089873</v>
      </c>
      <c r="H89" s="39">
        <v>2089873</v>
      </c>
    </row>
    <row r="90" spans="1:8" ht="25.5">
      <c r="A90" s="27">
        <f aca="true" t="shared" si="16" ref="A90:A110">A89+1</f>
        <v>75</v>
      </c>
      <c r="B90" s="38" t="s">
        <v>17</v>
      </c>
      <c r="C90" s="32">
        <v>8110080210</v>
      </c>
      <c r="D90" s="27">
        <v>200</v>
      </c>
      <c r="E90" s="31"/>
      <c r="F90" s="39">
        <f aca="true" t="shared" si="17" ref="F90:H92">F91</f>
        <v>305531.22</v>
      </c>
      <c r="G90" s="39">
        <f t="shared" si="17"/>
        <v>415675.72</v>
      </c>
      <c r="H90" s="39">
        <f t="shared" si="17"/>
        <v>257276.6</v>
      </c>
    </row>
    <row r="91" spans="1:8" ht="25.5">
      <c r="A91" s="27">
        <f t="shared" si="16"/>
        <v>76</v>
      </c>
      <c r="B91" s="38" t="s">
        <v>20</v>
      </c>
      <c r="C91" s="32">
        <v>8110080210</v>
      </c>
      <c r="D91" s="27">
        <v>240</v>
      </c>
      <c r="E91" s="31"/>
      <c r="F91" s="39">
        <f t="shared" si="17"/>
        <v>305531.22</v>
      </c>
      <c r="G91" s="39">
        <f t="shared" si="17"/>
        <v>415675.72</v>
      </c>
      <c r="H91" s="39">
        <f t="shared" si="17"/>
        <v>257276.6</v>
      </c>
    </row>
    <row r="92" spans="1:8" ht="12.75">
      <c r="A92" s="27">
        <f t="shared" si="16"/>
        <v>77</v>
      </c>
      <c r="B92" s="38" t="s">
        <v>97</v>
      </c>
      <c r="C92" s="32">
        <v>8110080210</v>
      </c>
      <c r="D92" s="27">
        <v>240</v>
      </c>
      <c r="E92" s="31" t="s">
        <v>78</v>
      </c>
      <c r="F92" s="39">
        <f t="shared" si="17"/>
        <v>305531.22</v>
      </c>
      <c r="G92" s="39">
        <f t="shared" si="17"/>
        <v>415675.72</v>
      </c>
      <c r="H92" s="39">
        <f t="shared" si="17"/>
        <v>257276.6</v>
      </c>
    </row>
    <row r="93" spans="1:8" ht="51">
      <c r="A93" s="27">
        <f t="shared" si="16"/>
        <v>78</v>
      </c>
      <c r="B93" s="38" t="s">
        <v>99</v>
      </c>
      <c r="C93" s="32">
        <v>8110080210</v>
      </c>
      <c r="D93" s="27">
        <v>240</v>
      </c>
      <c r="E93" s="31" t="s">
        <v>84</v>
      </c>
      <c r="F93" s="39">
        <v>305531.22</v>
      </c>
      <c r="G93" s="39">
        <v>415675.72</v>
      </c>
      <c r="H93" s="39">
        <v>257276.6</v>
      </c>
    </row>
    <row r="94" spans="1:8" ht="12.75">
      <c r="A94" s="27">
        <f t="shared" si="16"/>
        <v>79</v>
      </c>
      <c r="B94" s="38" t="s">
        <v>146</v>
      </c>
      <c r="C94" s="32">
        <v>8110080210</v>
      </c>
      <c r="D94" s="27">
        <v>800</v>
      </c>
      <c r="E94" s="31"/>
      <c r="F94" s="39">
        <f aca="true" t="shared" si="18" ref="F94:H96">F95</f>
        <v>3139</v>
      </c>
      <c r="G94" s="39">
        <f t="shared" si="18"/>
        <v>3139</v>
      </c>
      <c r="H94" s="39">
        <f t="shared" si="18"/>
        <v>3139</v>
      </c>
    </row>
    <row r="95" spans="1:8" ht="12.75">
      <c r="A95" s="27">
        <f t="shared" si="16"/>
        <v>80</v>
      </c>
      <c r="B95" s="38" t="s">
        <v>36</v>
      </c>
      <c r="C95" s="32">
        <v>8110080210</v>
      </c>
      <c r="D95" s="27">
        <v>850</v>
      </c>
      <c r="E95" s="31"/>
      <c r="F95" s="39">
        <f t="shared" si="18"/>
        <v>3139</v>
      </c>
      <c r="G95" s="39">
        <f t="shared" si="18"/>
        <v>3139</v>
      </c>
      <c r="H95" s="39">
        <f t="shared" si="18"/>
        <v>3139</v>
      </c>
    </row>
    <row r="96" spans="1:8" ht="12.75">
      <c r="A96" s="27">
        <f t="shared" si="16"/>
        <v>81</v>
      </c>
      <c r="B96" s="38" t="s">
        <v>97</v>
      </c>
      <c r="C96" s="32">
        <v>8110080210</v>
      </c>
      <c r="D96" s="27">
        <v>850</v>
      </c>
      <c r="E96" s="31" t="s">
        <v>78</v>
      </c>
      <c r="F96" s="39">
        <f t="shared" si="18"/>
        <v>3139</v>
      </c>
      <c r="G96" s="39">
        <f t="shared" si="18"/>
        <v>3139</v>
      </c>
      <c r="H96" s="39">
        <f t="shared" si="18"/>
        <v>3139</v>
      </c>
    </row>
    <row r="97" spans="1:8" ht="51">
      <c r="A97" s="27">
        <f t="shared" si="16"/>
        <v>82</v>
      </c>
      <c r="B97" s="38" t="s">
        <v>99</v>
      </c>
      <c r="C97" s="32">
        <v>8110080210</v>
      </c>
      <c r="D97" s="27">
        <v>850</v>
      </c>
      <c r="E97" s="31" t="s">
        <v>84</v>
      </c>
      <c r="F97" s="39">
        <v>3139</v>
      </c>
      <c r="G97" s="39">
        <v>3139</v>
      </c>
      <c r="H97" s="39">
        <v>3139</v>
      </c>
    </row>
    <row r="98" spans="1:8" ht="135">
      <c r="A98" s="27">
        <f t="shared" si="16"/>
        <v>83</v>
      </c>
      <c r="B98" s="90" t="s">
        <v>246</v>
      </c>
      <c r="C98" s="32">
        <v>8110082080</v>
      </c>
      <c r="D98" s="27"/>
      <c r="E98" s="31"/>
      <c r="F98" s="39">
        <f>F99</f>
        <v>26404</v>
      </c>
      <c r="G98" s="39">
        <f aca="true" t="shared" si="19" ref="G98:H101">G99</f>
        <v>26404</v>
      </c>
      <c r="H98" s="39">
        <f t="shared" si="19"/>
        <v>26404</v>
      </c>
    </row>
    <row r="99" spans="1:8" ht="15">
      <c r="A99" s="27">
        <f t="shared" si="16"/>
        <v>84</v>
      </c>
      <c r="B99" s="89" t="s">
        <v>68</v>
      </c>
      <c r="C99" s="32">
        <v>8110082080</v>
      </c>
      <c r="D99" s="27">
        <v>500</v>
      </c>
      <c r="E99" s="31"/>
      <c r="F99" s="39">
        <f>F100</f>
        <v>26404</v>
      </c>
      <c r="G99" s="39">
        <f t="shared" si="19"/>
        <v>26404</v>
      </c>
      <c r="H99" s="39">
        <f t="shared" si="19"/>
        <v>26404</v>
      </c>
    </row>
    <row r="100" spans="1:8" ht="15">
      <c r="A100" s="27">
        <f t="shared" si="16"/>
        <v>85</v>
      </c>
      <c r="B100" s="90" t="s">
        <v>76</v>
      </c>
      <c r="C100" s="32">
        <v>8110082080</v>
      </c>
      <c r="D100" s="27">
        <v>540</v>
      </c>
      <c r="E100" s="31"/>
      <c r="F100" s="39">
        <f>F101</f>
        <v>26404</v>
      </c>
      <c r="G100" s="39">
        <f t="shared" si="19"/>
        <v>26404</v>
      </c>
      <c r="H100" s="39">
        <f t="shared" si="19"/>
        <v>26404</v>
      </c>
    </row>
    <row r="101" spans="1:8" ht="38.25">
      <c r="A101" s="27">
        <f t="shared" si="16"/>
        <v>86</v>
      </c>
      <c r="B101" s="38" t="s">
        <v>243</v>
      </c>
      <c r="C101" s="32">
        <v>8110082080</v>
      </c>
      <c r="D101" s="31" t="s">
        <v>69</v>
      </c>
      <c r="E101" s="31" t="s">
        <v>241</v>
      </c>
      <c r="F101" s="39">
        <f>F102</f>
        <v>26404</v>
      </c>
      <c r="G101" s="39">
        <f t="shared" si="19"/>
        <v>26404</v>
      </c>
      <c r="H101" s="39">
        <f t="shared" si="19"/>
        <v>26404</v>
      </c>
    </row>
    <row r="102" spans="1:8" ht="12.75">
      <c r="A102" s="27">
        <f t="shared" si="16"/>
        <v>87</v>
      </c>
      <c r="B102" s="38" t="s">
        <v>244</v>
      </c>
      <c r="C102" s="32">
        <v>8110082080</v>
      </c>
      <c r="D102" s="31" t="s">
        <v>69</v>
      </c>
      <c r="E102" s="31" t="s">
        <v>242</v>
      </c>
      <c r="F102" s="39">
        <v>26404</v>
      </c>
      <c r="G102" s="39">
        <v>26404</v>
      </c>
      <c r="H102" s="39">
        <v>26404</v>
      </c>
    </row>
    <row r="103" spans="1:8" ht="38.25">
      <c r="A103" s="27">
        <f t="shared" si="16"/>
        <v>88</v>
      </c>
      <c r="B103" s="38" t="s">
        <v>140</v>
      </c>
      <c r="C103" s="32">
        <v>9110080210</v>
      </c>
      <c r="D103" s="27"/>
      <c r="E103" s="31"/>
      <c r="F103" s="39">
        <f>F104</f>
        <v>980612.41</v>
      </c>
      <c r="G103" s="39">
        <f>G104</f>
        <v>940190</v>
      </c>
      <c r="H103" s="39">
        <f>H104</f>
        <v>940190</v>
      </c>
    </row>
    <row r="104" spans="1:8" ht="12.75">
      <c r="A104" s="27">
        <f t="shared" si="16"/>
        <v>89</v>
      </c>
      <c r="B104" s="38" t="s">
        <v>141</v>
      </c>
      <c r="C104" s="32">
        <v>9110080210</v>
      </c>
      <c r="D104" s="27"/>
      <c r="E104" s="31"/>
      <c r="F104" s="39">
        <f>F105</f>
        <v>980612.41</v>
      </c>
      <c r="G104" s="39">
        <f aca="true" t="shared" si="20" ref="G104:H108">G105</f>
        <v>940190</v>
      </c>
      <c r="H104" s="39">
        <f t="shared" si="20"/>
        <v>940190</v>
      </c>
    </row>
    <row r="105" spans="1:8" ht="63.75">
      <c r="A105" s="27">
        <f t="shared" si="16"/>
        <v>90</v>
      </c>
      <c r="B105" s="38" t="s">
        <v>142</v>
      </c>
      <c r="C105" s="32">
        <v>9110080210</v>
      </c>
      <c r="D105" s="27"/>
      <c r="E105" s="31"/>
      <c r="F105" s="39">
        <f>F106</f>
        <v>980612.41</v>
      </c>
      <c r="G105" s="39">
        <f t="shared" si="20"/>
        <v>940190</v>
      </c>
      <c r="H105" s="39">
        <f t="shared" si="20"/>
        <v>940190</v>
      </c>
    </row>
    <row r="106" spans="1:8" ht="63.75">
      <c r="A106" s="27">
        <f t="shared" si="16"/>
        <v>91</v>
      </c>
      <c r="B106" s="38" t="s">
        <v>19</v>
      </c>
      <c r="C106" s="32">
        <v>9110080210</v>
      </c>
      <c r="D106" s="27">
        <v>100</v>
      </c>
      <c r="E106" s="31"/>
      <c r="F106" s="39">
        <f>F107</f>
        <v>980612.41</v>
      </c>
      <c r="G106" s="39">
        <f t="shared" si="20"/>
        <v>940190</v>
      </c>
      <c r="H106" s="39">
        <f t="shared" si="20"/>
        <v>940190</v>
      </c>
    </row>
    <row r="107" spans="1:8" ht="25.5">
      <c r="A107" s="27">
        <f t="shared" si="16"/>
        <v>92</v>
      </c>
      <c r="B107" s="38" t="s">
        <v>143</v>
      </c>
      <c r="C107" s="32">
        <v>9110080210</v>
      </c>
      <c r="D107" s="27">
        <v>120</v>
      </c>
      <c r="E107" s="31"/>
      <c r="F107" s="39">
        <f>F108</f>
        <v>980612.41</v>
      </c>
      <c r="G107" s="39">
        <f t="shared" si="20"/>
        <v>940190</v>
      </c>
      <c r="H107" s="39">
        <f t="shared" si="20"/>
        <v>940190</v>
      </c>
    </row>
    <row r="108" spans="1:8" ht="12.75">
      <c r="A108" s="27">
        <f t="shared" si="16"/>
        <v>93</v>
      </c>
      <c r="B108" s="38" t="s">
        <v>97</v>
      </c>
      <c r="C108" s="32">
        <v>9110080210</v>
      </c>
      <c r="D108" s="27">
        <v>120</v>
      </c>
      <c r="E108" s="31" t="s">
        <v>78</v>
      </c>
      <c r="F108" s="39">
        <f>F109</f>
        <v>980612.41</v>
      </c>
      <c r="G108" s="39">
        <f t="shared" si="20"/>
        <v>940190</v>
      </c>
      <c r="H108" s="39">
        <f t="shared" si="20"/>
        <v>940190</v>
      </c>
    </row>
    <row r="109" spans="1:8" ht="38.25">
      <c r="A109" s="27">
        <f t="shared" si="16"/>
        <v>94</v>
      </c>
      <c r="B109" s="38" t="s">
        <v>116</v>
      </c>
      <c r="C109" s="32">
        <v>9110080210</v>
      </c>
      <c r="D109" s="27">
        <v>120</v>
      </c>
      <c r="E109" s="31" t="s">
        <v>83</v>
      </c>
      <c r="F109" s="39">
        <v>980612.41</v>
      </c>
      <c r="G109" s="39">
        <v>940190</v>
      </c>
      <c r="H109" s="39">
        <v>940190</v>
      </c>
    </row>
    <row r="110" spans="1:8" ht="15">
      <c r="A110" s="27">
        <f t="shared" si="16"/>
        <v>95</v>
      </c>
      <c r="B110" s="38" t="s">
        <v>120</v>
      </c>
      <c r="C110" s="32"/>
      <c r="D110" s="31"/>
      <c r="E110" s="27"/>
      <c r="F110" s="39">
        <v>0</v>
      </c>
      <c r="G110" s="33">
        <v>102345.28</v>
      </c>
      <c r="H110" s="34">
        <v>202031.4</v>
      </c>
    </row>
    <row r="111" spans="1:8" s="47" customFormat="1" ht="12.75">
      <c r="A111" s="27"/>
      <c r="B111" s="42" t="s">
        <v>15</v>
      </c>
      <c r="C111" s="43"/>
      <c r="D111" s="44"/>
      <c r="E111" s="45"/>
      <c r="F111" s="46">
        <f>F103+F64+F16+F110</f>
        <v>4149478.7199999997</v>
      </c>
      <c r="G111" s="46">
        <f>G103+G64+G16+G110</f>
        <v>4093810.9999999995</v>
      </c>
      <c r="H111" s="46">
        <f>H103+H64+H16+H110</f>
        <v>4040628</v>
      </c>
    </row>
  </sheetData>
  <sheetProtection/>
  <mergeCells count="16">
    <mergeCell ref="B1:H1"/>
    <mergeCell ref="A2:H2"/>
    <mergeCell ref="A3:H3"/>
    <mergeCell ref="D12:D14"/>
    <mergeCell ref="E12:E14"/>
    <mergeCell ref="F12:F14"/>
    <mergeCell ref="A5:H5"/>
    <mergeCell ref="A6:H6"/>
    <mergeCell ref="A7:H7"/>
    <mergeCell ref="A9:H10"/>
    <mergeCell ref="A11:H11"/>
    <mergeCell ref="G12:G14"/>
    <mergeCell ref="H12:H14"/>
    <mergeCell ref="A12:A14"/>
    <mergeCell ref="B12:B14"/>
    <mergeCell ref="C12:C14"/>
  </mergeCells>
  <printOptions/>
  <pageMargins left="0.5905511811023623" right="0.1968503937007874" top="0.1968503937007874" bottom="0.1968503937007874" header="0.11811023622047245" footer="0.1968503937007874"/>
  <pageSetup fitToHeight="0" fitToWidth="1" horizontalDpi="180" verticalDpi="18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Сельсовет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Мокрушинский</dc:creator>
  <cp:keywords/>
  <dc:description/>
  <cp:lastModifiedBy>User</cp:lastModifiedBy>
  <cp:lastPrinted>2022-08-30T06:40:19Z</cp:lastPrinted>
  <dcterms:created xsi:type="dcterms:W3CDTF">2010-12-02T07:50:49Z</dcterms:created>
  <dcterms:modified xsi:type="dcterms:W3CDTF">2022-08-30T07:20:56Z</dcterms:modified>
  <cp:category/>
  <cp:version/>
  <cp:contentType/>
  <cp:contentStatus/>
</cp:coreProperties>
</file>